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karenabarcagarcia/Documents/TLACOTEPEC/SEVAC/12 SEVAC 4TO TRIMESTRE 2022/INFORMACION PRESUPUESTARIA/"/>
    </mc:Choice>
  </mc:AlternateContent>
  <xr:revisionPtr revIDLastSave="0" documentId="13_ncr:1_{7F72BB17-DBCA-BE42-A53F-892643D601DF}" xr6:coauthVersionLast="47" xr6:coauthVersionMax="47" xr10:uidLastSave="{00000000-0000-0000-0000-000000000000}"/>
  <bookViews>
    <workbookView xWindow="0" yWindow="740" windowWidth="20740" windowHeight="11160" xr2:uid="{00000000-000D-0000-FFFF-FFFF00000000}"/>
  </bookViews>
  <sheets>
    <sheet name="IP-1" sheetId="24" r:id="rId1"/>
  </sheets>
  <externalReferences>
    <externalReference r:id="rId2"/>
    <externalReference r:id="rId3"/>
    <externalReference r:id="rId4"/>
  </externalReferences>
  <definedNames>
    <definedName name="_xlnm.Print_Area" localSheetId="0">'IP-1'!$A$1:$J$215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0">'IP-1'!$1:$6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3" i="24" l="1"/>
  <c r="G182" i="24"/>
  <c r="G181" i="24"/>
  <c r="I180" i="24"/>
  <c r="H180" i="24"/>
  <c r="F180" i="24"/>
  <c r="E180" i="24"/>
  <c r="G168" i="24"/>
  <c r="G167" i="24"/>
  <c r="G163" i="24"/>
  <c r="G162" i="24"/>
  <c r="G161" i="24"/>
  <c r="G160" i="24"/>
  <c r="G159" i="24"/>
  <c r="G158" i="24"/>
  <c r="G157" i="24"/>
  <c r="G156" i="24"/>
  <c r="G155" i="24"/>
  <c r="G154" i="24"/>
  <c r="G153" i="24"/>
  <c r="G152" i="24"/>
  <c r="G151" i="24"/>
  <c r="G145" i="24"/>
  <c r="G141" i="24"/>
  <c r="G140" i="24"/>
  <c r="G139" i="24"/>
  <c r="G138" i="24"/>
  <c r="G137" i="24"/>
  <c r="G133" i="24"/>
  <c r="G130" i="24"/>
  <c r="G129" i="24"/>
  <c r="G128" i="24"/>
  <c r="G127" i="24"/>
  <c r="G126" i="24"/>
  <c r="G125" i="24"/>
  <c r="G124" i="24"/>
  <c r="G113" i="24"/>
  <c r="G110" i="24"/>
  <c r="G109" i="24"/>
  <c r="G108" i="24"/>
  <c r="G105" i="24"/>
  <c r="G104" i="24"/>
  <c r="G103" i="24"/>
  <c r="G102" i="24"/>
  <c r="J13" i="24"/>
  <c r="G180" i="24" l="1"/>
  <c r="J168" i="24"/>
  <c r="J167" i="24"/>
  <c r="F179" i="24" l="1"/>
  <c r="I123" i="24"/>
  <c r="F118" i="24"/>
  <c r="F117" i="24" s="1"/>
  <c r="E169" i="24"/>
  <c r="E166" i="24"/>
  <c r="J172" i="24"/>
  <c r="J171" i="24"/>
  <c r="J170" i="24"/>
  <c r="I169" i="24"/>
  <c r="H169" i="24"/>
  <c r="F169" i="24"/>
  <c r="I166" i="24"/>
  <c r="H166" i="24"/>
  <c r="F166" i="24"/>
  <c r="E86" i="24"/>
  <c r="E83" i="24"/>
  <c r="J163" i="24"/>
  <c r="J162" i="24"/>
  <c r="J161" i="24"/>
  <c r="J160" i="24"/>
  <c r="J159" i="24"/>
  <c r="J158" i="24"/>
  <c r="J157" i="24"/>
  <c r="J156" i="24"/>
  <c r="J155" i="24"/>
  <c r="J154" i="24"/>
  <c r="J153" i="24"/>
  <c r="J152" i="24"/>
  <c r="J151" i="24"/>
  <c r="J183" i="24"/>
  <c r="J182" i="24"/>
  <c r="J181" i="24"/>
  <c r="J145" i="24"/>
  <c r="J141" i="24"/>
  <c r="J140" i="24"/>
  <c r="J139" i="24"/>
  <c r="J138" i="24"/>
  <c r="J137" i="24"/>
  <c r="J133" i="24"/>
  <c r="J130" i="24"/>
  <c r="J129" i="24"/>
  <c r="J128" i="24"/>
  <c r="J127" i="24"/>
  <c r="J126" i="24"/>
  <c r="J125" i="24"/>
  <c r="J124" i="24"/>
  <c r="J121" i="24"/>
  <c r="J120" i="24"/>
  <c r="J119" i="24"/>
  <c r="J110" i="24"/>
  <c r="J109" i="24"/>
  <c r="J108" i="24"/>
  <c r="J105" i="24"/>
  <c r="J104" i="24"/>
  <c r="J103" i="24"/>
  <c r="J102" i="24"/>
  <c r="J85" i="24"/>
  <c r="J180" i="24" l="1"/>
  <c r="E82" i="24"/>
  <c r="G166" i="24"/>
  <c r="G169" i="24"/>
  <c r="J166" i="24"/>
  <c r="E165" i="24"/>
  <c r="J169" i="24"/>
  <c r="J88" i="24"/>
  <c r="G88" i="24"/>
  <c r="I59" i="24"/>
  <c r="H59" i="24"/>
  <c r="F59" i="24"/>
  <c r="E59" i="24"/>
  <c r="J61" i="24"/>
  <c r="G61" i="24"/>
  <c r="J60" i="24"/>
  <c r="G60" i="24"/>
  <c r="G56" i="24"/>
  <c r="J49" i="24"/>
  <c r="G49" i="24"/>
  <c r="J89" i="24"/>
  <c r="J87" i="24"/>
  <c r="J84" i="24"/>
  <c r="J80" i="24"/>
  <c r="J79" i="24"/>
  <c r="J78" i="24"/>
  <c r="J77" i="24"/>
  <c r="J76" i="24"/>
  <c r="J75" i="24"/>
  <c r="J74" i="24"/>
  <c r="J73" i="24"/>
  <c r="J72" i="24"/>
  <c r="J71" i="24"/>
  <c r="J70" i="24"/>
  <c r="J69" i="24"/>
  <c r="J68" i="24"/>
  <c r="J62" i="24"/>
  <c r="J56" i="24"/>
  <c r="J52" i="24"/>
  <c r="J51" i="24"/>
  <c r="J50" i="24"/>
  <c r="J48" i="24"/>
  <c r="J44" i="24"/>
  <c r="J41" i="24"/>
  <c r="J40" i="24"/>
  <c r="J39" i="24"/>
  <c r="J38" i="24"/>
  <c r="J37" i="24"/>
  <c r="J36" i="24"/>
  <c r="J35" i="24"/>
  <c r="J32" i="24"/>
  <c r="J31" i="24"/>
  <c r="J30" i="24"/>
  <c r="J24" i="24"/>
  <c r="J21" i="24"/>
  <c r="J20" i="24"/>
  <c r="J19" i="24"/>
  <c r="J16" i="24"/>
  <c r="J15" i="24"/>
  <c r="J14" i="24"/>
  <c r="G89" i="24"/>
  <c r="G87" i="24"/>
  <c r="G85" i="24"/>
  <c r="G84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2" i="24"/>
  <c r="G52" i="24"/>
  <c r="G51" i="24"/>
  <c r="G50" i="24"/>
  <c r="G48" i="24"/>
  <c r="G44" i="24"/>
  <c r="G41" i="24"/>
  <c r="G40" i="24"/>
  <c r="G39" i="24"/>
  <c r="G38" i="24"/>
  <c r="G37" i="24"/>
  <c r="G36" i="24"/>
  <c r="G35" i="24"/>
  <c r="G32" i="24"/>
  <c r="G31" i="24"/>
  <c r="G30" i="24"/>
  <c r="G24" i="24"/>
  <c r="G21" i="24"/>
  <c r="G20" i="24"/>
  <c r="G19" i="24"/>
  <c r="G16" i="24"/>
  <c r="G15" i="24"/>
  <c r="G14" i="24"/>
  <c r="G13" i="24"/>
  <c r="J59" i="24" l="1"/>
  <c r="J177" i="24"/>
  <c r="J187" i="24"/>
  <c r="G187" i="24"/>
  <c r="I186" i="24"/>
  <c r="H186" i="24"/>
  <c r="F186" i="24"/>
  <c r="E186" i="24"/>
  <c r="J184" i="24"/>
  <c r="G184" i="24"/>
  <c r="I179" i="24"/>
  <c r="H179" i="24"/>
  <c r="E179" i="24"/>
  <c r="G177" i="24"/>
  <c r="J176" i="24"/>
  <c r="G176" i="24"/>
  <c r="J174" i="24"/>
  <c r="G174" i="24"/>
  <c r="J173" i="24"/>
  <c r="G173" i="24"/>
  <c r="I150" i="24"/>
  <c r="I149" i="24" s="1"/>
  <c r="I148" i="24" s="1"/>
  <c r="H150" i="24"/>
  <c r="H149" i="24" s="1"/>
  <c r="H148" i="24" s="1"/>
  <c r="H147" i="24" s="1"/>
  <c r="F150" i="24"/>
  <c r="F149" i="24" s="1"/>
  <c r="F148" i="24" s="1"/>
  <c r="F147" i="24" s="1"/>
  <c r="E150" i="24"/>
  <c r="I144" i="24"/>
  <c r="I143" i="24" s="1"/>
  <c r="I142" i="24" s="1"/>
  <c r="H144" i="24"/>
  <c r="H143" i="24" s="1"/>
  <c r="H142" i="24" s="1"/>
  <c r="F144" i="24"/>
  <c r="F143" i="24" s="1"/>
  <c r="F142" i="24" s="1"/>
  <c r="E144" i="24"/>
  <c r="E143" i="24" s="1"/>
  <c r="E142" i="24" s="1"/>
  <c r="I136" i="24"/>
  <c r="I135" i="24" s="1"/>
  <c r="I134" i="24" s="1"/>
  <c r="H136" i="24"/>
  <c r="H135" i="24" s="1"/>
  <c r="H134" i="24" s="1"/>
  <c r="F136" i="24"/>
  <c r="F135" i="24" s="1"/>
  <c r="F134" i="24" s="1"/>
  <c r="E136" i="24"/>
  <c r="E135" i="24" s="1"/>
  <c r="I132" i="24"/>
  <c r="I131" i="24" s="1"/>
  <c r="H132" i="24"/>
  <c r="H131" i="24" s="1"/>
  <c r="F132" i="24"/>
  <c r="F131" i="24" s="1"/>
  <c r="E132" i="24"/>
  <c r="I122" i="24"/>
  <c r="H123" i="24"/>
  <c r="H122" i="24" s="1"/>
  <c r="F123" i="24"/>
  <c r="F122" i="24" s="1"/>
  <c r="E123" i="24"/>
  <c r="E122" i="24" s="1"/>
  <c r="I118" i="24"/>
  <c r="I117" i="24" s="1"/>
  <c r="H118" i="24"/>
  <c r="H117" i="24" s="1"/>
  <c r="E118" i="24"/>
  <c r="J115" i="24"/>
  <c r="G115" i="24"/>
  <c r="J114" i="24"/>
  <c r="G114" i="24"/>
  <c r="I112" i="24"/>
  <c r="I111" i="24" s="1"/>
  <c r="H112" i="24"/>
  <c r="H111" i="24" s="1"/>
  <c r="F112" i="24"/>
  <c r="F111" i="24" s="1"/>
  <c r="E112" i="24"/>
  <c r="I107" i="24"/>
  <c r="H107" i="24"/>
  <c r="H106" i="24" s="1"/>
  <c r="F107" i="24"/>
  <c r="F106" i="24" s="1"/>
  <c r="E107" i="24"/>
  <c r="E106" i="24" s="1"/>
  <c r="I101" i="24"/>
  <c r="I100" i="24" s="1"/>
  <c r="H101" i="24"/>
  <c r="H100" i="24" s="1"/>
  <c r="F101" i="24"/>
  <c r="F100" i="24" s="1"/>
  <c r="E101" i="24"/>
  <c r="E100" i="24" s="1"/>
  <c r="F116" i="24" l="1"/>
  <c r="F99" i="24"/>
  <c r="J186" i="24"/>
  <c r="G186" i="24"/>
  <c r="J132" i="24"/>
  <c r="G112" i="24"/>
  <c r="J107" i="24"/>
  <c r="H178" i="24"/>
  <c r="H175" i="24" s="1"/>
  <c r="H165" i="24"/>
  <c r="H164" i="24" s="1"/>
  <c r="H146" i="24" s="1"/>
  <c r="J101" i="24"/>
  <c r="E131" i="24"/>
  <c r="J131" i="24" s="1"/>
  <c r="I178" i="24"/>
  <c r="F178" i="24"/>
  <c r="F175" i="24" s="1"/>
  <c r="I165" i="24"/>
  <c r="I164" i="24" s="1"/>
  <c r="F165" i="24"/>
  <c r="F164" i="24" s="1"/>
  <c r="F146" i="24" s="1"/>
  <c r="J150" i="24"/>
  <c r="J143" i="24"/>
  <c r="J144" i="24"/>
  <c r="G135" i="24"/>
  <c r="G123" i="24"/>
  <c r="G118" i="24"/>
  <c r="E164" i="24"/>
  <c r="E149" i="24"/>
  <c r="E148" i="24" s="1"/>
  <c r="J148" i="24" s="1"/>
  <c r="J123" i="24"/>
  <c r="J118" i="24"/>
  <c r="J112" i="24"/>
  <c r="I106" i="24"/>
  <c r="J106" i="24" s="1"/>
  <c r="H99" i="24"/>
  <c r="G106" i="24"/>
  <c r="J136" i="24"/>
  <c r="J135" i="24"/>
  <c r="J100" i="24"/>
  <c r="I147" i="24"/>
  <c r="H116" i="24"/>
  <c r="G100" i="24"/>
  <c r="I116" i="24"/>
  <c r="G143" i="24"/>
  <c r="G101" i="24"/>
  <c r="G107" i="24"/>
  <c r="G132" i="24"/>
  <c r="G136" i="24"/>
  <c r="G144" i="24"/>
  <c r="G150" i="24"/>
  <c r="E111" i="24"/>
  <c r="G111" i="24" s="1"/>
  <c r="E117" i="24"/>
  <c r="J117" i="24" s="1"/>
  <c r="G122" i="24"/>
  <c r="E134" i="24"/>
  <c r="G134" i="24" s="1"/>
  <c r="G142" i="24"/>
  <c r="E116" i="24" l="1"/>
  <c r="G116" i="24" s="1"/>
  <c r="G164" i="24"/>
  <c r="I99" i="24"/>
  <c r="G131" i="24"/>
  <c r="G165" i="24"/>
  <c r="J165" i="24"/>
  <c r="G149" i="24"/>
  <c r="J149" i="24"/>
  <c r="H98" i="24"/>
  <c r="H189" i="24" s="1"/>
  <c r="F98" i="24"/>
  <c r="F189" i="24" s="1"/>
  <c r="J134" i="24"/>
  <c r="I146" i="24"/>
  <c r="G179" i="24"/>
  <c r="E178" i="24"/>
  <c r="J178" i="24" s="1"/>
  <c r="J111" i="24"/>
  <c r="J142" i="24"/>
  <c r="I175" i="24"/>
  <c r="E99" i="24"/>
  <c r="G148" i="24"/>
  <c r="E147" i="24"/>
  <c r="E146" i="24" s="1"/>
  <c r="G117" i="24"/>
  <c r="J164" i="24"/>
  <c r="J122" i="24"/>
  <c r="J179" i="24"/>
  <c r="E98" i="24" l="1"/>
  <c r="J116" i="24"/>
  <c r="G178" i="24"/>
  <c r="E175" i="24"/>
  <c r="G175" i="24" s="1"/>
  <c r="G147" i="24"/>
  <c r="G146" i="24"/>
  <c r="J147" i="24"/>
  <c r="G99" i="24"/>
  <c r="J99" i="24"/>
  <c r="I98" i="24"/>
  <c r="J98" i="24" l="1"/>
  <c r="I189" i="24"/>
  <c r="J146" i="24"/>
  <c r="J175" i="24"/>
  <c r="G98" i="24" l="1"/>
  <c r="E189" i="24"/>
  <c r="G189" i="24" l="1"/>
  <c r="J189" i="24"/>
  <c r="J92" i="24" l="1"/>
  <c r="G92" i="24"/>
  <c r="J91" i="24"/>
  <c r="G91" i="24"/>
  <c r="J90" i="24"/>
  <c r="G90" i="24"/>
  <c r="I86" i="24"/>
  <c r="H86" i="24"/>
  <c r="F86" i="24"/>
  <c r="I83" i="24"/>
  <c r="H83" i="24"/>
  <c r="F83" i="24"/>
  <c r="I67" i="24"/>
  <c r="H67" i="24"/>
  <c r="H66" i="24" s="1"/>
  <c r="H65" i="24" s="1"/>
  <c r="H64" i="24" s="1"/>
  <c r="F67" i="24"/>
  <c r="F66" i="24" s="1"/>
  <c r="F65" i="24" s="1"/>
  <c r="F64" i="24" s="1"/>
  <c r="E67" i="24"/>
  <c r="I58" i="24"/>
  <c r="H58" i="24"/>
  <c r="F58" i="24"/>
  <c r="E58" i="24"/>
  <c r="I55" i="24"/>
  <c r="H55" i="24"/>
  <c r="H54" i="24" s="1"/>
  <c r="H53" i="24" s="1"/>
  <c r="F55" i="24"/>
  <c r="F54" i="24" s="1"/>
  <c r="F53" i="24" s="1"/>
  <c r="E55" i="24"/>
  <c r="I47" i="24"/>
  <c r="I46" i="24" s="1"/>
  <c r="H47" i="24"/>
  <c r="H46" i="24" s="1"/>
  <c r="H45" i="24" s="1"/>
  <c r="F47" i="24"/>
  <c r="F46" i="24" s="1"/>
  <c r="F45" i="24" s="1"/>
  <c r="E47" i="24"/>
  <c r="I43" i="24"/>
  <c r="I42" i="24" s="1"/>
  <c r="H43" i="24"/>
  <c r="H42" i="24" s="1"/>
  <c r="F43" i="24"/>
  <c r="F42" i="24" s="1"/>
  <c r="E43" i="24"/>
  <c r="I34" i="24"/>
  <c r="H34" i="24"/>
  <c r="H33" i="24" s="1"/>
  <c r="F34" i="24"/>
  <c r="F33" i="24" s="1"/>
  <c r="E34" i="24"/>
  <c r="E33" i="24" s="1"/>
  <c r="I29" i="24"/>
  <c r="H29" i="24"/>
  <c r="H28" i="24" s="1"/>
  <c r="F29" i="24"/>
  <c r="F28" i="24" s="1"/>
  <c r="E29" i="24"/>
  <c r="J26" i="24"/>
  <c r="G26" i="24"/>
  <c r="J25" i="24"/>
  <c r="G25" i="24"/>
  <c r="I23" i="24"/>
  <c r="H23" i="24"/>
  <c r="H22" i="24" s="1"/>
  <c r="F23" i="24"/>
  <c r="F22" i="24" s="1"/>
  <c r="E23" i="24"/>
  <c r="E22" i="24" s="1"/>
  <c r="I18" i="24"/>
  <c r="H18" i="24"/>
  <c r="H17" i="24" s="1"/>
  <c r="F18" i="24"/>
  <c r="F17" i="24" s="1"/>
  <c r="E18" i="24"/>
  <c r="I12" i="24"/>
  <c r="I11" i="24" s="1"/>
  <c r="H12" i="24"/>
  <c r="H11" i="24" s="1"/>
  <c r="F12" i="24"/>
  <c r="F11" i="24" s="1"/>
  <c r="E12" i="24"/>
  <c r="J18" i="24" l="1"/>
  <c r="G83" i="24"/>
  <c r="G55" i="24"/>
  <c r="H82" i="24"/>
  <c r="H81" i="24" s="1"/>
  <c r="H63" i="24" s="1"/>
  <c r="H57" i="24"/>
  <c r="G29" i="24"/>
  <c r="J29" i="24"/>
  <c r="G12" i="24"/>
  <c r="G33" i="24"/>
  <c r="G22" i="24"/>
  <c r="G34" i="24"/>
  <c r="J55" i="24"/>
  <c r="F82" i="24"/>
  <c r="F81" i="24" s="1"/>
  <c r="F63" i="24" s="1"/>
  <c r="J34" i="24"/>
  <c r="G67" i="24"/>
  <c r="E66" i="24"/>
  <c r="J83" i="24"/>
  <c r="J23" i="24"/>
  <c r="G43" i="24"/>
  <c r="G86" i="24"/>
  <c r="J86" i="24"/>
  <c r="J67" i="24"/>
  <c r="G59" i="24"/>
  <c r="F57" i="24"/>
  <c r="I57" i="24"/>
  <c r="G47" i="24"/>
  <c r="H27" i="24"/>
  <c r="I33" i="24"/>
  <c r="J33" i="24" s="1"/>
  <c r="E28" i="24"/>
  <c r="G28" i="24" s="1"/>
  <c r="I28" i="24"/>
  <c r="G23" i="24"/>
  <c r="I22" i="24"/>
  <c r="J22" i="24" s="1"/>
  <c r="F10" i="24"/>
  <c r="G18" i="24"/>
  <c r="F27" i="24"/>
  <c r="I45" i="24"/>
  <c r="H10" i="24"/>
  <c r="J12" i="24"/>
  <c r="J43" i="24"/>
  <c r="J47" i="24"/>
  <c r="E11" i="24"/>
  <c r="E17" i="24"/>
  <c r="G17" i="24" s="1"/>
  <c r="I17" i="24"/>
  <c r="E42" i="24"/>
  <c r="G42" i="24" s="1"/>
  <c r="E46" i="24"/>
  <c r="E54" i="24"/>
  <c r="I54" i="24"/>
  <c r="I66" i="24"/>
  <c r="I82" i="24"/>
  <c r="I10" i="24" l="1"/>
  <c r="I27" i="24"/>
  <c r="J28" i="24"/>
  <c r="J42" i="24"/>
  <c r="H93" i="24"/>
  <c r="F93" i="24"/>
  <c r="E65" i="24"/>
  <c r="G66" i="24"/>
  <c r="G46" i="24"/>
  <c r="E45" i="24"/>
  <c r="G45" i="24" s="1"/>
  <c r="J46" i="24"/>
  <c r="J82" i="24"/>
  <c r="I81" i="24"/>
  <c r="G58" i="24"/>
  <c r="E57" i="24"/>
  <c r="G57" i="24" s="1"/>
  <c r="G11" i="24"/>
  <c r="E10" i="24"/>
  <c r="G82" i="24"/>
  <c r="E81" i="24"/>
  <c r="G81" i="24" s="1"/>
  <c r="J54" i="24"/>
  <c r="I53" i="24"/>
  <c r="E27" i="24"/>
  <c r="J58" i="24"/>
  <c r="J66" i="24"/>
  <c r="I65" i="24"/>
  <c r="G54" i="24"/>
  <c r="E53" i="24"/>
  <c r="G53" i="24" s="1"/>
  <c r="J17" i="24"/>
  <c r="J11" i="24"/>
  <c r="J57" i="24" l="1"/>
  <c r="J81" i="24"/>
  <c r="J53" i="24"/>
  <c r="J45" i="24"/>
  <c r="G10" i="24"/>
  <c r="I64" i="24"/>
  <c r="J65" i="24"/>
  <c r="J10" i="24"/>
  <c r="G27" i="24"/>
  <c r="J27" i="24"/>
  <c r="G65" i="24"/>
  <c r="E64" i="24"/>
  <c r="G64" i="24" l="1"/>
  <c r="E63" i="24"/>
  <c r="E93" i="24" s="1"/>
  <c r="J64" i="24"/>
  <c r="I63" i="24"/>
  <c r="J63" i="24" l="1"/>
  <c r="I93" i="24"/>
  <c r="G63" i="24"/>
  <c r="G93" i="24"/>
  <c r="J93" i="24" l="1"/>
  <c r="E9" i="24" l="1"/>
</calcChain>
</file>

<file path=xl/sharedStrings.xml><?xml version="1.0" encoding="utf-8"?>
<sst xmlns="http://schemas.openxmlformats.org/spreadsheetml/2006/main" count="211" uniqueCount="111">
  <si>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</si>
  <si>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</si>
  <si>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</si>
  <si>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</si>
  <si>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</si>
  <si>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</si>
  <si>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</si>
  <si>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</si>
  <si>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</si>
  <si>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</si>
  <si>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</si>
  <si>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</si>
  <si>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</si>
  <si>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</si>
  <si>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</si>
  <si>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</si>
  <si>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</si>
  <si>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</si>
  <si>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</si>
  <si>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</si>
  <si>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</si>
  <si>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</si>
  <si>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</si>
  <si>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</si>
  <si>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</si>
  <si>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</si>
  <si>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</si>
  <si>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</si>
  <si>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</si>
  <si>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</si>
  <si>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t xml:space="preserve">Participaciones, Aportaciones, Convenios, Incentivos Derivados de la Colaboración Fiscal y Fondos de Distintas Aportaciones </t>
  </si>
  <si>
    <t>Impuestos sobre el patrimonio</t>
  </si>
  <si>
    <t>Impuesto sobre la propiedad</t>
  </si>
  <si>
    <t>Predios rusticos baldios</t>
  </si>
  <si>
    <t>Predios urbanos, sub-urbanos y rusticos edificados</t>
  </si>
  <si>
    <t>Predios edificados propiedad de pensionados y jubilados de nacionalidad mexicana destinado exclusivamente a casa habitación</t>
  </si>
  <si>
    <t>Impuestos sobre adquisiciones de inmuebles</t>
  </si>
  <si>
    <t>Otros impuestos</t>
  </si>
  <si>
    <t>Aplicados a impto predial y derechos por servicios catastrasles</t>
  </si>
  <si>
    <t>Aplicados a derechos por servicios de tránsito</t>
  </si>
  <si>
    <t>Aplicados a derechos por servicios de agua potable</t>
  </si>
  <si>
    <t>Rezago predial</t>
  </si>
  <si>
    <t>Derechos por el uso, goce, aprovechamiento o explotación de bienes de dominio público</t>
  </si>
  <si>
    <t>Derechos no incluidos en otros conceptos</t>
  </si>
  <si>
    <t>Licencias para la construcción de edificios o casas de habitación, restauración o reparación, urbanización, fraccionamiento, lotificación, fusión y subdivisión</t>
  </si>
  <si>
    <t>Servicios generales en panteones</t>
  </si>
  <si>
    <t>Servicio de agua potable, drenaje, alcantarillado y saneamiento</t>
  </si>
  <si>
    <t>Derechos por prestación de servicios</t>
  </si>
  <si>
    <t>Por la expedición o tramitación de constancias, certificaciones, duplicados y copias</t>
  </si>
  <si>
    <t>Derechos por copias de planos, avaluos y servicios catastrales</t>
  </si>
  <si>
    <t>Licencias permisos de circulación y reposición de documentos de tránsito</t>
  </si>
  <si>
    <t>Expedición inicial o refrendo de licencias, permisos y autorizaciones para el funcionamiento de establecimientos o locales cuyos giros sean la enajenación de bebidas alcoholicas o la prestación de servicios que incluyan su expendio</t>
  </si>
  <si>
    <t>Registro civil</t>
  </si>
  <si>
    <t>Registro y refrendo en materia pecuaria</t>
  </si>
  <si>
    <t>Por servicios de alumbrado público</t>
  </si>
  <si>
    <t>Derechos no compredidos en las fracciones de la ley de ingresos causadas en ejercicios fiscales anteriores pendientes de liquidación o pago</t>
  </si>
  <si>
    <t>Rezagos</t>
  </si>
  <si>
    <t>Productos corrientes no incluidos en otros conceptos</t>
  </si>
  <si>
    <t>Por lotes en prop o arrend en cementerio</t>
  </si>
  <si>
    <t>Baños publicos</t>
  </si>
  <si>
    <t>Productos diversos</t>
  </si>
  <si>
    <t>Productos financieros</t>
  </si>
  <si>
    <t>Aprovechamientos corrientes no incluidos en otros conceptos</t>
  </si>
  <si>
    <t>Donativos y Legados</t>
  </si>
  <si>
    <t>Otros ingresos</t>
  </si>
  <si>
    <t>Ingresos extraordinarios</t>
  </si>
  <si>
    <t>Ingresos extraordinarios Conafor</t>
  </si>
  <si>
    <t>Participaciones</t>
  </si>
  <si>
    <t>Las prov del fondo gral de participación</t>
  </si>
  <si>
    <t xml:space="preserve">   Fondo comun</t>
  </si>
  <si>
    <t xml:space="preserve">          Fondo general</t>
  </si>
  <si>
    <t xml:space="preserve">          Fondo de fiscalización</t>
  </si>
  <si>
    <t xml:space="preserve">          Particips en imptos especiales sobre producción y servicios</t>
  </si>
  <si>
    <t xml:space="preserve">          Fondo de compensación (isan)</t>
  </si>
  <si>
    <t xml:space="preserve">          Tenencia</t>
  </si>
  <si>
    <t xml:space="preserve">          Fondo comun ISAN</t>
  </si>
  <si>
    <t xml:space="preserve">   Fondo de fomento municipal</t>
  </si>
  <si>
    <t xml:space="preserve">   Fondo para la infraestructura a municipios (FIM)</t>
  </si>
  <si>
    <t xml:space="preserve">   Fondo de estabilización en la ent. Federativas (FEIF)</t>
  </si>
  <si>
    <t xml:space="preserve">   Devolucion de ISR</t>
  </si>
  <si>
    <t xml:space="preserve">   Incentivos a la venta final de gasolina y diesel (FIM)</t>
  </si>
  <si>
    <t xml:space="preserve">   Recaudación del ISR sobre bienes inmuebles</t>
  </si>
  <si>
    <t>FAEISM</t>
  </si>
  <si>
    <t>Aportaciones</t>
  </si>
  <si>
    <t>De entidades federativas</t>
  </si>
  <si>
    <t xml:space="preserve">          Rendimientos financieros (FAISM)</t>
  </si>
  <si>
    <t xml:space="preserve">          Rendimientos financieros (FORTAMUN)</t>
  </si>
  <si>
    <t>Convenios</t>
  </si>
  <si>
    <t>Impuestos no comprendidos en la fracciones de la ley de ingresos causadas en ejercicios fiscales anteriores pendientes de liquidación o pagos</t>
  </si>
  <si>
    <t>Impuestos no comprendidos en la fracciones de la ley de ingresos causadas en ejercicios fiscales anterioes pendientes de liquidación o pagos</t>
  </si>
  <si>
    <t>Ingresos de los Entes Públicos de los Poderes Legislativo y Judicial, de los Órganos Autónomos y del Sector Paraestatal o Paramunicipal, asÍ como de las Empresas Productivas del Estado</t>
  </si>
  <si>
    <t>Arrendamiento</t>
  </si>
  <si>
    <t>Remanentes de Ingreso Fiscales Anteriores</t>
  </si>
  <si>
    <t xml:space="preserve">          Fondo de compensación (ISAN)</t>
  </si>
  <si>
    <t xml:space="preserve">          Remanentes de Ingreso Fiscales Anteriores</t>
  </si>
  <si>
    <t>FONDO DE APORTACIONES PARA LA INFRAESTRUCTURA SOCIAL MUNICIPAL</t>
  </si>
  <si>
    <t>FONDO DE APORTACIONES PARA EL FORTALECIMIENTO DE LOS MUNICIPIOS</t>
  </si>
  <si>
    <t xml:space="preserve">          Fondo De Aportaciones Para La Infraestructura Social Municipal</t>
  </si>
  <si>
    <t xml:space="preserve">           Fondo De Aportaciones Para El Fortalecimiento De Los Municipios</t>
  </si>
  <si>
    <r>
      <t>Productos</t>
    </r>
    <r>
      <rPr>
        <u/>
        <vertAlign val="superscript"/>
        <sz val="11"/>
        <color rgb="FF000000"/>
        <rFont val="Arial Nova Cond"/>
        <family val="2"/>
      </rPr>
      <t>1</t>
    </r>
  </si>
  <si>
    <r>
      <t>Aprovechamientos</t>
    </r>
    <r>
      <rPr>
        <u/>
        <vertAlign val="superscript"/>
        <sz val="11"/>
        <color rgb="FF000000"/>
        <rFont val="Arial Nova Cond"/>
        <family val="2"/>
      </rPr>
      <t>2</t>
    </r>
  </si>
  <si>
    <r>
      <t>Productos</t>
    </r>
    <r>
      <rPr>
        <vertAlign val="superscript"/>
        <sz val="11"/>
        <color rgb="FF000000"/>
        <rFont val="Arial Nova Cond"/>
        <family val="2"/>
      </rPr>
      <t>1</t>
    </r>
  </si>
  <si>
    <r>
      <t>Ingresos por Venta de Bienes, Prestación de  Servicios y Otros Ingresos</t>
    </r>
    <r>
      <rPr>
        <vertAlign val="superscript"/>
        <sz val="11"/>
        <color rgb="FF000000"/>
        <rFont val="Arial Nova Cond"/>
        <family val="2"/>
      </rPr>
      <t>3</t>
    </r>
  </si>
  <si>
    <r>
      <rPr>
        <vertAlign val="superscript"/>
        <sz val="11"/>
        <color theme="1"/>
        <rFont val="Arial Nova Cond"/>
        <family val="2"/>
      </rPr>
      <t>¹</t>
    </r>
    <r>
      <rPr>
        <sz val="11"/>
        <color theme="1"/>
        <rFont val="Arial Nova Cond"/>
        <family val="2"/>
      </rPr>
      <t xml:space="preserve"> Incluye intereses que generan las cuentas bancarias de los entes públicos en productos.</t>
    </r>
  </si>
  <si>
    <r>
      <rPr>
        <vertAlign val="superscript"/>
        <sz val="11"/>
        <color theme="1"/>
        <rFont val="Arial Nova Cond"/>
        <family val="2"/>
      </rPr>
      <t xml:space="preserve">2 </t>
    </r>
    <r>
      <rPr>
        <vertAlign val="subscript"/>
        <sz val="11"/>
        <color theme="1"/>
        <rFont val="Arial Nova Cond"/>
        <family val="2"/>
      </rPr>
      <t xml:space="preserve"> </t>
    </r>
    <r>
      <rPr>
        <sz val="11"/>
        <color theme="1"/>
        <rFont val="Arial Nova Cond"/>
        <family val="2"/>
      </rPr>
      <t xml:space="preserve">Incluye donativos en efectivo del Poder Ejecutivo, entre otros aprovechamientos. </t>
    </r>
  </si>
  <si>
    <r>
      <rPr>
        <vertAlign val="superscript"/>
        <sz val="11"/>
        <color theme="1"/>
        <rFont val="Arial Nova Cond"/>
        <family val="2"/>
      </rPr>
      <t xml:space="preserve">3 </t>
    </r>
    <r>
      <rPr>
        <sz val="11"/>
        <color theme="1"/>
        <rFont val="Arial Nova Cond"/>
        <family val="2"/>
      </rPr>
      <t xml:space="preserve">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 </t>
    </r>
  </si>
  <si>
    <t>Municipio General Heliodoro Castillo, Guerrero.</t>
  </si>
  <si>
    <t>Del 1 de enero al 31 de diciembre de 2022</t>
  </si>
  <si>
    <t>(Cifras en pesos)</t>
  </si>
  <si>
    <t>Reintegros y devoluciones</t>
  </si>
  <si>
    <t>IP-1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</si>
</sst>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Arial Nova Cond"/>
      <family val="2"/>
    </font>
    <font>
      <b/>
      <sz val="16"/>
      <color theme="1"/>
      <name val="Arial Nova Cond"/>
      <family val="2"/>
    </font>
    <font>
      <b/>
      <sz val="16"/>
      <name val="Arial Nova Cond"/>
      <family val="2"/>
    </font>
    <font>
      <b/>
      <sz val="11"/>
      <name val="Arial Nova Cond"/>
      <family val="2"/>
    </font>
    <font>
      <b/>
      <sz val="11"/>
      <color rgb="FF000000"/>
      <name val="Arial Nova Cond"/>
      <family val="2"/>
    </font>
    <font>
      <b/>
      <sz val="11"/>
      <color indexed="8"/>
      <name val="Arial Nova Cond"/>
      <family val="2"/>
    </font>
    <font>
      <b/>
      <i/>
      <sz val="11"/>
      <color rgb="FF000000"/>
      <name val="Arial Nova Cond"/>
      <family val="2"/>
    </font>
    <font>
      <b/>
      <i/>
      <sz val="11"/>
      <color indexed="8"/>
      <name val="Arial Nova Cond"/>
      <family val="2"/>
    </font>
    <font>
      <sz val="11"/>
      <color rgb="FF000000"/>
      <name val="Arial Nova Cond"/>
      <family val="2"/>
    </font>
    <font>
      <sz val="11"/>
      <color indexed="8"/>
      <name val="Arial Nova Cond"/>
      <family val="2"/>
    </font>
    <font>
      <b/>
      <sz val="11"/>
      <color theme="1"/>
      <name val="Arial Nova Cond"/>
      <family val="2"/>
    </font>
    <font>
      <u/>
      <sz val="11"/>
      <color rgb="FF000000"/>
      <name val="Arial Nova Cond"/>
      <family val="2"/>
    </font>
    <font>
      <u/>
      <sz val="11"/>
      <color indexed="8"/>
      <name val="Arial Nova Cond"/>
      <family val="2"/>
    </font>
    <font>
      <i/>
      <sz val="11"/>
      <color rgb="FF000000"/>
      <name val="Arial Nova Cond"/>
      <family val="2"/>
    </font>
    <font>
      <i/>
      <sz val="11"/>
      <color indexed="8"/>
      <name val="Arial Nova Cond"/>
      <family val="2"/>
    </font>
    <font>
      <u/>
      <vertAlign val="superscript"/>
      <sz val="11"/>
      <color rgb="FF000000"/>
      <name val="Arial Nova Cond"/>
      <family val="2"/>
    </font>
    <font>
      <vertAlign val="superscript"/>
      <sz val="11"/>
      <color rgb="FF000000"/>
      <name val="Arial Nova Cond"/>
      <family val="2"/>
    </font>
    <font>
      <sz val="11"/>
      <name val="Arial Nova Cond"/>
      <family val="2"/>
    </font>
    <font>
      <vertAlign val="superscript"/>
      <sz val="11"/>
      <color theme="1"/>
      <name val="Arial Nova Cond"/>
      <family val="2"/>
    </font>
    <font>
      <vertAlign val="subscript"/>
      <sz val="11"/>
      <color theme="1"/>
      <name val="Arial Nova Cond"/>
      <family val="2"/>
    </font>
    <font>
      <b/>
      <sz val="11"/>
      <color rgb="FF404040"/>
      <name val="Arial Nova Cond"/>
      <family val="2"/>
    </font>
    <font>
      <sz val="14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3" fillId="0" borderId="0"/>
    <xf numFmtId="0" fontId="6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/>
  </cellStyleXfs>
  <cellXfs count="175">
    <xf numFmtId="0" fontId="0" fillId="0" borderId="0" xfId="0"/>
    <xf numFmtId="0" fontId="8" fillId="0" borderId="0" xfId="0" applyFont="1"/>
    <xf numFmtId="0" fontId="8" fillId="0" borderId="0" xfId="2" applyFont="1"/>
    <xf numFmtId="37" fontId="10" fillId="0" borderId="0" xfId="1" applyNumberFormat="1" applyFont="1" applyFill="1" applyBorder="1" applyAlignment="1" applyProtection="1">
      <alignment horizontal="center"/>
    </xf>
    <xf numFmtId="37" fontId="10" fillId="0" borderId="7" xfId="1" applyNumberFormat="1" applyFont="1" applyFill="1" applyBorder="1" applyAlignment="1" applyProtection="1">
      <alignment horizontal="center"/>
    </xf>
    <xf numFmtId="37" fontId="11" fillId="3" borderId="12" xfId="1" applyNumberFormat="1" applyFont="1" applyFill="1" applyBorder="1" applyAlignment="1" applyProtection="1">
      <alignment horizontal="center" vertical="center" wrapText="1"/>
    </xf>
    <xf numFmtId="37" fontId="11" fillId="3" borderId="12" xfId="1" applyNumberFormat="1" applyFont="1" applyFill="1" applyBorder="1" applyAlignment="1" applyProtection="1">
      <alignment horizontal="center" vertical="center"/>
    </xf>
    <xf numFmtId="37" fontId="11" fillId="3" borderId="12" xfId="1" applyNumberFormat="1" applyFont="1" applyFill="1" applyBorder="1" applyAlignment="1" applyProtection="1">
      <alignment horizontal="center"/>
    </xf>
    <xf numFmtId="0" fontId="12" fillId="2" borderId="4" xfId="2" applyFont="1" applyFill="1" applyBorder="1" applyAlignment="1">
      <alignment horizontal="left" vertical="center" wrapText="1"/>
    </xf>
    <xf numFmtId="4" fontId="13" fillId="2" borderId="5" xfId="3" applyNumberFormat="1" applyFont="1" applyFill="1" applyBorder="1" applyAlignment="1" applyProtection="1">
      <alignment horizontal="right" vertical="center"/>
    </xf>
    <xf numFmtId="0" fontId="14" fillId="2" borderId="5" xfId="2" applyFont="1" applyFill="1" applyBorder="1" applyAlignment="1">
      <alignment horizontal="left" vertical="center" wrapText="1"/>
    </xf>
    <xf numFmtId="4" fontId="15" fillId="2" borderId="5" xfId="3" applyNumberFormat="1" applyFont="1" applyFill="1" applyBorder="1" applyAlignment="1" applyProtection="1">
      <alignment horizontal="right" vertical="center"/>
      <protection locked="0"/>
    </xf>
    <xf numFmtId="4" fontId="15" fillId="2" borderId="5" xfId="3" applyNumberFormat="1" applyFont="1" applyFill="1" applyBorder="1" applyAlignment="1" applyProtection="1">
      <alignment horizontal="right" vertical="center"/>
    </xf>
    <xf numFmtId="0" fontId="16" fillId="2" borderId="4" xfId="2" applyFont="1" applyFill="1" applyBorder="1" applyAlignment="1">
      <alignment horizontal="left" vertical="center" wrapText="1"/>
    </xf>
    <xf numFmtId="0" fontId="16" fillId="2" borderId="5" xfId="2" applyFont="1" applyFill="1" applyBorder="1" applyAlignment="1">
      <alignment horizontal="left" vertical="center" wrapText="1"/>
    </xf>
    <xf numFmtId="4" fontId="17" fillId="2" borderId="5" xfId="3" applyNumberFormat="1" applyFont="1" applyFill="1" applyBorder="1" applyAlignment="1" applyProtection="1">
      <alignment horizontal="right" vertical="center"/>
      <protection locked="0"/>
    </xf>
    <xf numFmtId="4" fontId="17" fillId="2" borderId="5" xfId="3" applyNumberFormat="1" applyFont="1" applyFill="1" applyBorder="1" applyAlignment="1" applyProtection="1">
      <alignment horizontal="right" vertical="center"/>
    </xf>
    <xf numFmtId="0" fontId="16" fillId="0" borderId="4" xfId="2" applyFont="1" applyBorder="1" applyAlignment="1">
      <alignment horizontal="left" vertical="center" wrapText="1"/>
    </xf>
    <xf numFmtId="0" fontId="16" fillId="0" borderId="5" xfId="2" applyFont="1" applyBorder="1" applyAlignment="1">
      <alignment horizontal="left" vertical="center" wrapText="1"/>
    </xf>
    <xf numFmtId="4" fontId="17" fillId="0" borderId="5" xfId="3" applyNumberFormat="1" applyFont="1" applyFill="1" applyBorder="1" applyAlignment="1" applyProtection="1">
      <alignment horizontal="right" vertical="center"/>
      <protection locked="0"/>
    </xf>
    <xf numFmtId="4" fontId="17" fillId="0" borderId="5" xfId="3" applyNumberFormat="1" applyFont="1" applyFill="1" applyBorder="1" applyAlignment="1" applyProtection="1">
      <alignment horizontal="right" vertical="center"/>
    </xf>
    <xf numFmtId="4" fontId="15" fillId="0" borderId="5" xfId="3" applyNumberFormat="1" applyFont="1" applyFill="1" applyBorder="1" applyAlignment="1" applyProtection="1">
      <alignment horizontal="right" vertical="center"/>
      <protection locked="0"/>
    </xf>
    <xf numFmtId="4" fontId="15" fillId="0" borderId="5" xfId="3" applyNumberFormat="1" applyFont="1" applyFill="1" applyBorder="1" applyAlignment="1" applyProtection="1">
      <alignment horizontal="right" vertical="center"/>
    </xf>
    <xf numFmtId="0" fontId="14" fillId="0" borderId="4" xfId="2" applyFont="1" applyBorder="1" applyAlignment="1">
      <alignment horizontal="left" vertical="center" wrapText="1"/>
    </xf>
    <xf numFmtId="0" fontId="14" fillId="0" borderId="5" xfId="2" applyFont="1" applyBorder="1" applyAlignment="1">
      <alignment horizontal="left" vertical="center" wrapText="1"/>
    </xf>
    <xf numFmtId="0" fontId="12" fillId="0" borderId="4" xfId="2" applyFont="1" applyBorder="1" applyAlignment="1">
      <alignment horizontal="left" vertical="center" wrapText="1"/>
    </xf>
    <xf numFmtId="0" fontId="12" fillId="0" borderId="5" xfId="2" applyFont="1" applyBorder="1" applyAlignment="1">
      <alignment horizontal="left" vertical="center" wrapText="1"/>
    </xf>
    <xf numFmtId="4" fontId="13" fillId="0" borderId="5" xfId="3" applyNumberFormat="1" applyFont="1" applyFill="1" applyBorder="1" applyAlignment="1" applyProtection="1">
      <alignment horizontal="right" vertical="center"/>
      <protection locked="0"/>
    </xf>
    <xf numFmtId="4" fontId="13" fillId="0" borderId="5" xfId="3" applyNumberFormat="1" applyFont="1" applyFill="1" applyBorder="1" applyAlignment="1" applyProtection="1">
      <alignment horizontal="right" vertical="center"/>
    </xf>
    <xf numFmtId="4" fontId="17" fillId="0" borderId="5" xfId="3" applyNumberFormat="1" applyFont="1" applyFill="1" applyBorder="1" applyAlignment="1" applyProtection="1">
      <alignment horizontal="right" vertical="center" wrapText="1"/>
      <protection locked="0"/>
    </xf>
    <xf numFmtId="4" fontId="17" fillId="0" borderId="5" xfId="3" applyNumberFormat="1" applyFont="1" applyFill="1" applyBorder="1" applyAlignment="1" applyProtection="1">
      <alignment horizontal="right" vertical="center" wrapText="1"/>
    </xf>
    <xf numFmtId="0" fontId="16" fillId="0" borderId="6" xfId="2" applyFont="1" applyBorder="1" applyAlignment="1">
      <alignment horizontal="left" vertical="center" wrapText="1"/>
    </xf>
    <xf numFmtId="0" fontId="16" fillId="0" borderId="7" xfId="2" applyFont="1" applyBorder="1" applyAlignment="1">
      <alignment horizontal="left" vertical="center"/>
    </xf>
    <xf numFmtId="0" fontId="16" fillId="0" borderId="8" xfId="2" applyFont="1" applyBorder="1" applyAlignment="1">
      <alignment horizontal="left" vertical="center" wrapText="1"/>
    </xf>
    <xf numFmtId="4" fontId="17" fillId="0" borderId="8" xfId="3" applyNumberFormat="1" applyFont="1" applyFill="1" applyBorder="1" applyAlignment="1" applyProtection="1">
      <alignment horizontal="right" vertical="center"/>
    </xf>
    <xf numFmtId="0" fontId="16" fillId="0" borderId="1" xfId="2" applyFont="1" applyBorder="1" applyAlignment="1">
      <alignment horizontal="left" vertical="center" wrapText="1"/>
    </xf>
    <xf numFmtId="0" fontId="16" fillId="0" borderId="2" xfId="2" applyFont="1" applyBorder="1" applyAlignment="1">
      <alignment horizontal="left" vertical="center"/>
    </xf>
    <xf numFmtId="0" fontId="16" fillId="0" borderId="3" xfId="2" applyFont="1" applyBorder="1" applyAlignment="1">
      <alignment horizontal="left" vertical="center" wrapText="1"/>
    </xf>
    <xf numFmtId="4" fontId="17" fillId="0" borderId="3" xfId="3" applyNumberFormat="1" applyFont="1" applyFill="1" applyBorder="1" applyAlignment="1" applyProtection="1">
      <alignment horizontal="right" vertical="center"/>
    </xf>
    <xf numFmtId="0" fontId="18" fillId="0" borderId="0" xfId="2" applyFont="1"/>
    <xf numFmtId="0" fontId="18" fillId="0" borderId="0" xfId="0" applyFont="1"/>
    <xf numFmtId="0" fontId="14" fillId="2" borderId="4" xfId="2" applyFont="1" applyFill="1" applyBorder="1" applyAlignment="1">
      <alignment horizontal="left" vertical="center" wrapText="1"/>
    </xf>
    <xf numFmtId="4" fontId="13" fillId="2" borderId="5" xfId="3" applyNumberFormat="1" applyFont="1" applyFill="1" applyBorder="1" applyAlignment="1" applyProtection="1">
      <alignment horizontal="right" vertical="center"/>
      <protection locked="0"/>
    </xf>
    <xf numFmtId="0" fontId="17" fillId="2" borderId="6" xfId="4" applyFont="1" applyFill="1" applyBorder="1" applyAlignment="1">
      <alignment horizontal="center" vertical="center"/>
    </xf>
    <xf numFmtId="0" fontId="17" fillId="2" borderId="7" xfId="4" applyFont="1" applyFill="1" applyBorder="1" applyAlignment="1">
      <alignment horizontal="center" vertical="center"/>
    </xf>
    <xf numFmtId="0" fontId="17" fillId="2" borderId="8" xfId="4" applyFont="1" applyFill="1" applyBorder="1" applyAlignment="1">
      <alignment vertical="center" wrapText="1"/>
    </xf>
    <xf numFmtId="0" fontId="13" fillId="3" borderId="9" xfId="4" applyFont="1" applyFill="1" applyBorder="1" applyAlignment="1">
      <alignment horizontal="centerContinuous" vertical="center"/>
    </xf>
    <xf numFmtId="4" fontId="13" fillId="3" borderId="12" xfId="4" applyNumberFormat="1" applyFont="1" applyFill="1" applyBorder="1" applyAlignment="1">
      <alignment horizontal="right" vertical="center"/>
    </xf>
    <xf numFmtId="4" fontId="13" fillId="2" borderId="13" xfId="4" applyNumberFormat="1" applyFont="1" applyFill="1" applyBorder="1" applyAlignment="1">
      <alignment horizontal="right" vertical="center"/>
    </xf>
    <xf numFmtId="0" fontId="17" fillId="2" borderId="4" xfId="4" applyFont="1" applyFill="1" applyBorder="1" applyAlignment="1">
      <alignment horizontal="center" vertical="center"/>
    </xf>
    <xf numFmtId="4" fontId="20" fillId="2" borderId="15" xfId="3" applyNumberFormat="1" applyFont="1" applyFill="1" applyBorder="1" applyAlignment="1" applyProtection="1">
      <alignment horizontal="right" vertical="center"/>
      <protection locked="0"/>
    </xf>
    <xf numFmtId="4" fontId="20" fillId="2" borderId="15" xfId="3" applyNumberFormat="1" applyFont="1" applyFill="1" applyBorder="1" applyAlignment="1" applyProtection="1">
      <alignment horizontal="right" vertical="center"/>
    </xf>
    <xf numFmtId="0" fontId="21" fillId="2" borderId="4" xfId="2" applyFont="1" applyFill="1" applyBorder="1" applyAlignment="1">
      <alignment horizontal="left" vertical="center" wrapText="1"/>
    </xf>
    <xf numFmtId="4" fontId="22" fillId="2" borderId="15" xfId="3" applyNumberFormat="1" applyFont="1" applyFill="1" applyBorder="1" applyAlignment="1" applyProtection="1">
      <alignment horizontal="right" vertical="center"/>
      <protection locked="0"/>
    </xf>
    <xf numFmtId="4" fontId="22" fillId="2" borderId="15" xfId="3" applyNumberFormat="1" applyFont="1" applyFill="1" applyBorder="1" applyAlignment="1" applyProtection="1">
      <alignment horizontal="right" vertical="center"/>
    </xf>
    <xf numFmtId="4" fontId="17" fillId="0" borderId="15" xfId="3" applyNumberFormat="1" applyFont="1" applyFill="1" applyBorder="1" applyAlignment="1" applyProtection="1">
      <alignment horizontal="right" vertical="center"/>
      <protection locked="0"/>
    </xf>
    <xf numFmtId="4" fontId="17" fillId="0" borderId="15" xfId="3" applyNumberFormat="1" applyFont="1" applyFill="1" applyBorder="1" applyAlignment="1" applyProtection="1">
      <alignment horizontal="right" vertical="center"/>
    </xf>
    <xf numFmtId="0" fontId="21" fillId="0" borderId="4" xfId="2" applyFont="1" applyBorder="1" applyAlignment="1">
      <alignment horizontal="left" vertical="center" wrapText="1"/>
    </xf>
    <xf numFmtId="0" fontId="21" fillId="0" borderId="5" xfId="2" applyFont="1" applyBorder="1" applyAlignment="1">
      <alignment horizontal="left" vertical="center" wrapText="1"/>
    </xf>
    <xf numFmtId="4" fontId="22" fillId="0" borderId="5" xfId="3" applyNumberFormat="1" applyFont="1" applyFill="1" applyBorder="1" applyAlignment="1" applyProtection="1">
      <alignment horizontal="right" vertical="center"/>
      <protection locked="0"/>
    </xf>
    <xf numFmtId="4" fontId="22" fillId="0" borderId="5" xfId="3" applyNumberFormat="1" applyFont="1" applyFill="1" applyBorder="1" applyAlignment="1" applyProtection="1">
      <alignment horizontal="right" vertical="center"/>
    </xf>
    <xf numFmtId="0" fontId="17" fillId="0" borderId="4" xfId="4" applyFont="1" applyBorder="1" applyAlignment="1">
      <alignment horizontal="center" vertical="center"/>
    </xf>
    <xf numFmtId="4" fontId="19" fillId="0" borderId="15" xfId="2" applyNumberFormat="1" applyFont="1" applyBorder="1" applyAlignment="1" applyProtection="1">
      <alignment horizontal="right" vertical="center" wrapText="1"/>
      <protection locked="0"/>
    </xf>
    <xf numFmtId="4" fontId="20" fillId="0" borderId="15" xfId="4" applyNumberFormat="1" applyFont="1" applyBorder="1" applyAlignment="1">
      <alignment horizontal="right" vertical="center"/>
    </xf>
    <xf numFmtId="4" fontId="19" fillId="0" borderId="15" xfId="2" applyNumberFormat="1" applyFont="1" applyBorder="1" applyAlignment="1">
      <alignment horizontal="right" vertical="center" wrapText="1"/>
    </xf>
    <xf numFmtId="0" fontId="17" fillId="0" borderId="6" xfId="4" applyFont="1" applyBorder="1" applyAlignment="1">
      <alignment horizontal="center" vertical="center"/>
    </xf>
    <xf numFmtId="0" fontId="17" fillId="0" borderId="1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3" fillId="0" borderId="4" xfId="4" applyFont="1" applyBorder="1" applyAlignment="1">
      <alignment horizontal="center" vertical="center"/>
    </xf>
    <xf numFmtId="0" fontId="22" fillId="0" borderId="4" xfId="4" applyFont="1" applyBorder="1" applyAlignment="1">
      <alignment horizontal="center" vertical="center"/>
    </xf>
    <xf numFmtId="4" fontId="12" fillId="0" borderId="15" xfId="2" applyNumberFormat="1" applyFont="1" applyBorder="1" applyAlignment="1">
      <alignment horizontal="right" vertical="center" wrapText="1"/>
    </xf>
    <xf numFmtId="4" fontId="13" fillId="0" borderId="15" xfId="4" applyNumberFormat="1" applyFont="1" applyBorder="1" applyAlignment="1">
      <alignment horizontal="right" vertical="center"/>
    </xf>
    <xf numFmtId="0" fontId="13" fillId="0" borderId="4" xfId="4" applyFont="1" applyBorder="1" applyAlignment="1">
      <alignment horizontal="left" vertical="center"/>
    </xf>
    <xf numFmtId="4" fontId="16" fillId="0" borderId="15" xfId="2" applyNumberFormat="1" applyFont="1" applyBorder="1" applyAlignment="1" applyProtection="1">
      <alignment horizontal="right" vertical="center" wrapText="1"/>
      <protection locked="0"/>
    </xf>
    <xf numFmtId="4" fontId="17" fillId="0" borderId="15" xfId="4" applyNumberFormat="1" applyFont="1" applyBorder="1" applyAlignment="1">
      <alignment horizontal="right" vertical="center"/>
    </xf>
    <xf numFmtId="0" fontId="16" fillId="0" borderId="7" xfId="2" applyFont="1" applyBorder="1" applyAlignment="1">
      <alignment horizontal="left" vertical="center" wrapText="1"/>
    </xf>
    <xf numFmtId="0" fontId="16" fillId="0" borderId="2" xfId="2" applyFont="1" applyBorder="1" applyAlignment="1">
      <alignment horizontal="left" vertical="center" wrapText="1"/>
    </xf>
    <xf numFmtId="4" fontId="13" fillId="2" borderId="15" xfId="3" applyNumberFormat="1" applyFont="1" applyFill="1" applyBorder="1" applyAlignment="1">
      <alignment horizontal="right" vertical="center"/>
    </xf>
    <xf numFmtId="4" fontId="13" fillId="2" borderId="15" xfId="4" applyNumberFormat="1" applyFont="1" applyFill="1" applyBorder="1" applyAlignment="1">
      <alignment horizontal="right" vertical="center"/>
    </xf>
    <xf numFmtId="4" fontId="16" fillId="2" borderId="15" xfId="2" applyNumberFormat="1" applyFont="1" applyFill="1" applyBorder="1" applyAlignment="1" applyProtection="1">
      <alignment horizontal="right" vertical="center" wrapText="1"/>
      <protection locked="0"/>
    </xf>
    <xf numFmtId="4" fontId="17" fillId="2" borderId="15" xfId="4" applyNumberFormat="1" applyFont="1" applyFill="1" applyBorder="1" applyAlignment="1">
      <alignment horizontal="right" vertical="center"/>
    </xf>
    <xf numFmtId="4" fontId="17" fillId="2" borderId="14" xfId="3" applyNumberFormat="1" applyFont="1" applyFill="1" applyBorder="1" applyAlignment="1">
      <alignment horizontal="right" vertical="center"/>
    </xf>
    <xf numFmtId="0" fontId="13" fillId="3" borderId="9" xfId="4" applyFont="1" applyFill="1" applyBorder="1" applyAlignment="1">
      <alignment horizontal="center" vertical="center"/>
    </xf>
    <xf numFmtId="0" fontId="13" fillId="3" borderId="10" xfId="4" applyFont="1" applyFill="1" applyBorder="1" applyAlignment="1">
      <alignment vertical="center" wrapText="1"/>
    </xf>
    <xf numFmtId="0" fontId="13" fillId="3" borderId="11" xfId="4" applyFont="1" applyFill="1" applyBorder="1" applyAlignment="1">
      <alignment vertical="center" wrapText="1"/>
    </xf>
    <xf numFmtId="0" fontId="25" fillId="2" borderId="2" xfId="2" applyFont="1" applyFill="1" applyBorder="1" applyAlignment="1">
      <alignment vertical="center" wrapText="1"/>
    </xf>
    <xf numFmtId="4" fontId="25" fillId="2" borderId="2" xfId="2" applyNumberFormat="1" applyFont="1" applyFill="1" applyBorder="1" applyAlignment="1">
      <alignment vertical="center" wrapText="1"/>
    </xf>
    <xf numFmtId="0" fontId="25" fillId="2" borderId="0" xfId="2" applyFont="1" applyFill="1" applyAlignment="1">
      <alignment vertical="top" wrapText="1"/>
    </xf>
    <xf numFmtId="0" fontId="8" fillId="0" borderId="0" xfId="2" applyFont="1" applyAlignment="1">
      <alignment horizontal="center"/>
    </xf>
    <xf numFmtId="0" fontId="27" fillId="0" borderId="0" xfId="2" applyFont="1" applyAlignment="1">
      <alignment wrapText="1"/>
    </xf>
    <xf numFmtId="0" fontId="28" fillId="0" borderId="0" xfId="0" applyFont="1" applyAlignment="1">
      <alignment vertical="center" wrapText="1"/>
    </xf>
    <xf numFmtId="0" fontId="11" fillId="0" borderId="0" xfId="19" applyFont="1" applyAlignment="1">
      <alignment vertical="center"/>
    </xf>
    <xf numFmtId="4" fontId="28" fillId="0" borderId="0" xfId="0" applyNumberFormat="1" applyFont="1" applyAlignment="1">
      <alignment vertical="center" wrapText="1"/>
    </xf>
    <xf numFmtId="4" fontId="13" fillId="2" borderId="14" xfId="4" applyNumberFormat="1" applyFont="1" applyFill="1" applyBorder="1" applyAlignment="1">
      <alignment horizontal="right" vertical="center"/>
    </xf>
    <xf numFmtId="0" fontId="8" fillId="0" borderId="4" xfId="2" applyFont="1" applyBorder="1" applyAlignment="1">
      <alignment vertical="center"/>
    </xf>
    <xf numFmtId="0" fontId="8" fillId="0" borderId="0" xfId="2" applyFont="1" applyAlignment="1">
      <alignment vertical="center"/>
    </xf>
    <xf numFmtId="4" fontId="8" fillId="0" borderId="0" xfId="2" applyNumberFormat="1" applyFont="1" applyAlignment="1">
      <alignment vertical="center"/>
    </xf>
    <xf numFmtId="0" fontId="21" fillId="2" borderId="0" xfId="2" applyFont="1" applyFill="1" applyAlignment="1">
      <alignment horizontal="left" vertical="center"/>
    </xf>
    <xf numFmtId="0" fontId="21" fillId="2" borderId="0" xfId="2" applyFont="1" applyFill="1" applyAlignment="1">
      <alignment horizontal="left" vertical="center" wrapText="1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horizontal="left" vertical="center" wrapText="1"/>
    </xf>
    <xf numFmtId="0" fontId="21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4" fontId="13" fillId="2" borderId="13" xfId="3" applyNumberFormat="1" applyFont="1" applyFill="1" applyBorder="1" applyAlignment="1" applyProtection="1">
      <alignment horizontal="right" vertical="center"/>
      <protection locked="0"/>
    </xf>
    <xf numFmtId="4" fontId="13" fillId="2" borderId="13" xfId="3" applyNumberFormat="1" applyFont="1" applyFill="1" applyBorder="1" applyAlignment="1" applyProtection="1">
      <alignment horizontal="right" vertical="center"/>
    </xf>
    <xf numFmtId="4" fontId="13" fillId="2" borderId="3" xfId="3" applyNumberFormat="1" applyFont="1" applyFill="1" applyBorder="1" applyAlignment="1" applyProtection="1">
      <alignment horizontal="right" vertical="center"/>
    </xf>
    <xf numFmtId="0" fontId="14" fillId="2" borderId="0" xfId="2" applyFont="1" applyFill="1" applyAlignment="1">
      <alignment horizontal="left" vertical="center"/>
    </xf>
    <xf numFmtId="0" fontId="16" fillId="2" borderId="0" xfId="2" applyFont="1" applyFill="1" applyAlignment="1">
      <alignment horizontal="left" vertical="center"/>
    </xf>
    <xf numFmtId="4" fontId="13" fillId="2" borderId="8" xfId="3" applyNumberFormat="1" applyFont="1" applyFill="1" applyBorder="1" applyAlignment="1" applyProtection="1">
      <alignment horizontal="right" vertical="center"/>
      <protection locked="0"/>
    </xf>
    <xf numFmtId="4" fontId="13" fillId="2" borderId="8" xfId="3" applyNumberFormat="1" applyFont="1" applyFill="1" applyBorder="1" applyAlignment="1" applyProtection="1">
      <alignment horizontal="right" vertical="center"/>
    </xf>
    <xf numFmtId="0" fontId="19" fillId="0" borderId="0" xfId="2" applyFont="1" applyAlignment="1">
      <alignment horizontal="left" vertical="center" wrapText="1"/>
    </xf>
    <xf numFmtId="0" fontId="19" fillId="0" borderId="5" xfId="2" applyFont="1" applyBorder="1" applyAlignment="1">
      <alignment horizontal="left" vertical="center" wrapText="1"/>
    </xf>
    <xf numFmtId="0" fontId="13" fillId="0" borderId="4" xfId="4" applyFont="1" applyBorder="1" applyAlignment="1">
      <alignment horizontal="left" vertical="center" wrapText="1"/>
    </xf>
    <xf numFmtId="0" fontId="13" fillId="0" borderId="0" xfId="4" applyFont="1" applyAlignment="1">
      <alignment horizontal="left" vertical="center" wrapText="1"/>
    </xf>
    <xf numFmtId="0" fontId="13" fillId="0" borderId="5" xfId="4" applyFont="1" applyBorder="1" applyAlignment="1">
      <alignment horizontal="left" vertical="center" wrapText="1"/>
    </xf>
    <xf numFmtId="0" fontId="12" fillId="2" borderId="1" xfId="2" applyFont="1" applyFill="1" applyBorder="1" applyAlignment="1">
      <alignment horizontal="left" vertical="center" wrapText="1"/>
    </xf>
    <xf numFmtId="0" fontId="12" fillId="2" borderId="2" xfId="2" applyFont="1" applyFill="1" applyBorder="1" applyAlignment="1">
      <alignment horizontal="left" vertical="center" wrapText="1"/>
    </xf>
    <xf numFmtId="0" fontId="12" fillId="2" borderId="3" xfId="2" applyFont="1" applyFill="1" applyBorder="1" applyAlignment="1">
      <alignment horizontal="left" vertical="center" wrapText="1"/>
    </xf>
    <xf numFmtId="0" fontId="12" fillId="2" borderId="4" xfId="2" applyFont="1" applyFill="1" applyBorder="1" applyAlignment="1">
      <alignment horizontal="left" vertical="center" wrapText="1"/>
    </xf>
    <xf numFmtId="0" fontId="12" fillId="2" borderId="0" xfId="2" applyFont="1" applyFill="1" applyAlignment="1">
      <alignment horizontal="left" vertical="center" wrapText="1"/>
    </xf>
    <xf numFmtId="0" fontId="12" fillId="2" borderId="5" xfId="2" applyFont="1" applyFill="1" applyBorder="1" applyAlignment="1">
      <alignment horizontal="left" vertical="center" wrapText="1"/>
    </xf>
    <xf numFmtId="0" fontId="12" fillId="2" borderId="6" xfId="2" applyFont="1" applyFill="1" applyBorder="1" applyAlignment="1">
      <alignment horizontal="left" vertical="center" wrapText="1"/>
    </xf>
    <xf numFmtId="0" fontId="12" fillId="2" borderId="7" xfId="2" applyFont="1" applyFill="1" applyBorder="1" applyAlignment="1">
      <alignment horizontal="left" vertical="center" wrapText="1"/>
    </xf>
    <xf numFmtId="0" fontId="12" fillId="2" borderId="8" xfId="2" applyFont="1" applyFill="1" applyBorder="1" applyAlignment="1">
      <alignment horizontal="left" vertical="center" wrapText="1"/>
    </xf>
    <xf numFmtId="0" fontId="13" fillId="3" borderId="10" xfId="4" applyFont="1" applyFill="1" applyBorder="1" applyAlignment="1">
      <alignment horizontal="left" vertical="center" wrapText="1"/>
    </xf>
    <xf numFmtId="0" fontId="13" fillId="3" borderId="11" xfId="4" applyFont="1" applyFill="1" applyBorder="1" applyAlignment="1">
      <alignment horizontal="left" vertical="center" wrapText="1"/>
    </xf>
    <xf numFmtId="0" fontId="12" fillId="0" borderId="4" xfId="2" applyFont="1" applyBorder="1" applyAlignment="1">
      <alignment horizontal="left" vertical="center" wrapText="1"/>
    </xf>
    <xf numFmtId="0" fontId="12" fillId="0" borderId="0" xfId="2" applyFont="1" applyAlignment="1">
      <alignment horizontal="left" vertical="center" wrapText="1"/>
    </xf>
    <xf numFmtId="0" fontId="12" fillId="0" borderId="5" xfId="2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37" fontId="10" fillId="0" borderId="0" xfId="1" applyNumberFormat="1" applyFont="1" applyFill="1" applyBorder="1" applyAlignment="1" applyProtection="1">
      <alignment horizontal="center"/>
    </xf>
    <xf numFmtId="37" fontId="11" fillId="3" borderId="1" xfId="1" applyNumberFormat="1" applyFont="1" applyFill="1" applyBorder="1" applyAlignment="1" applyProtection="1">
      <alignment horizontal="center" vertical="center" wrapText="1"/>
    </xf>
    <xf numFmtId="37" fontId="11" fillId="3" borderId="2" xfId="1" applyNumberFormat="1" applyFont="1" applyFill="1" applyBorder="1" applyAlignment="1" applyProtection="1">
      <alignment horizontal="center" vertical="center"/>
    </xf>
    <xf numFmtId="37" fontId="11" fillId="3" borderId="3" xfId="1" applyNumberFormat="1" applyFont="1" applyFill="1" applyBorder="1" applyAlignment="1" applyProtection="1">
      <alignment horizontal="center" vertical="center"/>
    </xf>
    <xf numFmtId="37" fontId="11" fillId="3" borderId="4" xfId="1" applyNumberFormat="1" applyFont="1" applyFill="1" applyBorder="1" applyAlignment="1" applyProtection="1">
      <alignment horizontal="center" vertical="center"/>
    </xf>
    <xf numFmtId="37" fontId="11" fillId="3" borderId="0" xfId="1" applyNumberFormat="1" applyFont="1" applyFill="1" applyBorder="1" applyAlignment="1" applyProtection="1">
      <alignment horizontal="center" vertical="center"/>
    </xf>
    <xf numFmtId="37" fontId="11" fillId="3" borderId="5" xfId="1" applyNumberFormat="1" applyFont="1" applyFill="1" applyBorder="1" applyAlignment="1" applyProtection="1">
      <alignment horizontal="center" vertical="center"/>
    </xf>
    <xf numFmtId="37" fontId="11" fillId="3" borderId="6" xfId="1" applyNumberFormat="1" applyFont="1" applyFill="1" applyBorder="1" applyAlignment="1" applyProtection="1">
      <alignment horizontal="center" vertical="center"/>
    </xf>
    <xf numFmtId="37" fontId="11" fillId="3" borderId="7" xfId="1" applyNumberFormat="1" applyFont="1" applyFill="1" applyBorder="1" applyAlignment="1" applyProtection="1">
      <alignment horizontal="center" vertical="center"/>
    </xf>
    <xf numFmtId="37" fontId="11" fillId="3" borderId="8" xfId="1" applyNumberFormat="1" applyFont="1" applyFill="1" applyBorder="1" applyAlignment="1" applyProtection="1">
      <alignment horizontal="center" vertical="center"/>
    </xf>
    <xf numFmtId="37" fontId="11" fillId="3" borderId="9" xfId="1" applyNumberFormat="1" applyFont="1" applyFill="1" applyBorder="1" applyAlignment="1" applyProtection="1">
      <alignment horizontal="center"/>
    </xf>
    <xf numFmtId="37" fontId="11" fillId="3" borderId="10" xfId="1" applyNumberFormat="1" applyFont="1" applyFill="1" applyBorder="1" applyAlignment="1" applyProtection="1">
      <alignment horizontal="center"/>
    </xf>
    <xf numFmtId="37" fontId="11" fillId="3" borderId="11" xfId="1" applyNumberFormat="1" applyFont="1" applyFill="1" applyBorder="1" applyAlignment="1" applyProtection="1">
      <alignment horizontal="center"/>
    </xf>
    <xf numFmtId="37" fontId="11" fillId="3" borderId="12" xfId="1" applyNumberFormat="1" applyFont="1" applyFill="1" applyBorder="1" applyAlignment="1" applyProtection="1">
      <alignment horizontal="center" vertical="center" wrapText="1"/>
    </xf>
    <xf numFmtId="37" fontId="29" fillId="0" borderId="0" xfId="1" applyNumberFormat="1" applyFont="1" applyFill="1" applyBorder="1" applyAlignment="1" applyProtection="1">
      <alignment horizontal="center"/>
    </xf>
    <xf numFmtId="4" fontId="13" fillId="2" borderId="13" xfId="4" applyNumberFormat="1" applyFont="1" applyFill="1" applyBorder="1" applyAlignment="1">
      <alignment horizontal="right" vertical="center"/>
    </xf>
    <xf numFmtId="4" fontId="13" fillId="2" borderId="14" xfId="4" applyNumberFormat="1" applyFont="1" applyFill="1" applyBorder="1" applyAlignment="1">
      <alignment horizontal="right" vertical="center"/>
    </xf>
    <xf numFmtId="4" fontId="11" fillId="0" borderId="9" xfId="2" applyNumberFormat="1" applyFont="1" applyBorder="1" applyAlignment="1">
      <alignment horizontal="center" vertical="center" wrapText="1"/>
    </xf>
    <xf numFmtId="4" fontId="11" fillId="0" borderId="11" xfId="2" applyNumberFormat="1" applyFont="1" applyBorder="1" applyAlignment="1">
      <alignment horizontal="center" vertical="center" wrapText="1"/>
    </xf>
    <xf numFmtId="0" fontId="14" fillId="0" borderId="0" xfId="2" applyFont="1" applyAlignment="1">
      <alignment horizontal="left" vertical="center" wrapText="1"/>
    </xf>
    <xf numFmtId="0" fontId="14" fillId="0" borderId="5" xfId="2" applyFont="1" applyBorder="1" applyAlignment="1">
      <alignment horizontal="left" vertical="center" wrapText="1"/>
    </xf>
    <xf numFmtId="37" fontId="11" fillId="3" borderId="9" xfId="1" applyNumberFormat="1" applyFont="1" applyFill="1" applyBorder="1" applyAlignment="1" applyProtection="1">
      <alignment horizontal="center" vertical="center"/>
    </xf>
    <xf numFmtId="37" fontId="11" fillId="3" borderId="10" xfId="1" applyNumberFormat="1" applyFont="1" applyFill="1" applyBorder="1" applyAlignment="1" applyProtection="1">
      <alignment horizontal="center" vertical="center"/>
    </xf>
    <xf numFmtId="37" fontId="11" fillId="3" borderId="11" xfId="1" applyNumberFormat="1" applyFont="1" applyFill="1" applyBorder="1" applyAlignment="1" applyProtection="1">
      <alignment horizontal="center" vertical="center"/>
    </xf>
    <xf numFmtId="0" fontId="13" fillId="2" borderId="1" xfId="4" applyFont="1" applyFill="1" applyBorder="1" applyAlignment="1">
      <alignment horizontal="left" vertical="center" wrapText="1"/>
    </xf>
    <xf numFmtId="0" fontId="13" fillId="2" borderId="2" xfId="4" applyFont="1" applyFill="1" applyBorder="1" applyAlignment="1">
      <alignment horizontal="left" vertical="center" wrapText="1"/>
    </xf>
    <xf numFmtId="0" fontId="19" fillId="2" borderId="0" xfId="2" applyFont="1" applyFill="1" applyAlignment="1">
      <alignment horizontal="left" vertical="center" wrapText="1"/>
    </xf>
    <xf numFmtId="0" fontId="13" fillId="2" borderId="4" xfId="4" applyFont="1" applyFill="1" applyBorder="1" applyAlignment="1">
      <alignment horizontal="center" vertical="center"/>
    </xf>
    <xf numFmtId="0" fontId="13" fillId="2" borderId="0" xfId="4" applyFont="1" applyFill="1" applyAlignment="1">
      <alignment horizontal="center" vertical="center"/>
    </xf>
    <xf numFmtId="0" fontId="13" fillId="2" borderId="5" xfId="4" applyFont="1" applyFill="1" applyBorder="1" applyAlignment="1">
      <alignment horizontal="center" vertical="center"/>
    </xf>
    <xf numFmtId="0" fontId="16" fillId="0" borderId="0" xfId="2" applyFont="1" applyAlignment="1">
      <alignment horizontal="left" vertical="center" wrapText="1"/>
    </xf>
    <xf numFmtId="0" fontId="16" fillId="0" borderId="5" xfId="2" applyFont="1" applyBorder="1" applyAlignment="1">
      <alignment horizontal="left" vertical="center" wrapText="1"/>
    </xf>
    <xf numFmtId="0" fontId="21" fillId="0" borderId="0" xfId="2" applyFont="1" applyAlignment="1">
      <alignment horizontal="left" vertical="center" wrapText="1"/>
    </xf>
    <xf numFmtId="0" fontId="21" fillId="0" borderId="5" xfId="2" applyFont="1" applyBorder="1" applyAlignment="1">
      <alignment horizontal="left" vertical="center" wrapText="1"/>
    </xf>
    <xf numFmtId="0" fontId="27" fillId="0" borderId="0" xfId="2" applyFont="1" applyAlignment="1">
      <alignment horizontal="left" wrapText="1"/>
    </xf>
    <xf numFmtId="0" fontId="13" fillId="2" borderId="4" xfId="4" applyFont="1" applyFill="1" applyBorder="1" applyAlignment="1">
      <alignment horizontal="left" vertical="center"/>
    </xf>
    <xf numFmtId="0" fontId="13" fillId="2" borderId="0" xfId="4" applyFont="1" applyFill="1" applyAlignment="1">
      <alignment horizontal="left" vertical="center"/>
    </xf>
    <xf numFmtId="0" fontId="13" fillId="2" borderId="5" xfId="4" applyFont="1" applyFill="1" applyBorder="1" applyAlignment="1">
      <alignment horizontal="left" vertical="center"/>
    </xf>
    <xf numFmtId="0" fontId="16" fillId="2" borderId="0" xfId="2" applyFont="1" applyFill="1" applyAlignment="1">
      <alignment horizontal="left" vertical="center" wrapText="1"/>
    </xf>
    <xf numFmtId="0" fontId="16" fillId="2" borderId="5" xfId="2" applyFont="1" applyFill="1" applyBorder="1" applyAlignment="1">
      <alignment horizontal="left" vertical="center" wrapText="1"/>
    </xf>
    <xf numFmtId="4" fontId="13" fillId="2" borderId="13" xfId="4" applyNumberFormat="1" applyFont="1" applyFill="1" applyBorder="1" applyAlignment="1">
      <alignment vertical="center"/>
    </xf>
    <xf numFmtId="4" fontId="13" fillId="2" borderId="14" xfId="4" applyNumberFormat="1" applyFont="1" applyFill="1" applyBorder="1" applyAlignment="1">
      <alignment vertical="center"/>
    </xf>
    <xf numFmtId="0" fontId="8" fillId="2" borderId="0" xfId="2" applyFont="1" applyFill="1" applyAlignment="1">
      <alignment horizontal="left" vertical="top" wrapText="1"/>
    </xf>
    <xf numFmtId="0" fontId="27" fillId="2" borderId="0" xfId="2" applyFont="1" applyFill="1" applyAlignment="1">
      <alignment horizontal="left" vertical="center" wrapText="1"/>
    </xf>
  </cellXfs>
  <cellStyles count="26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 2 2" xfId="9" xr:uid="{00000000-0005-0000-0000-000003000000}"/>
    <cellStyle name="Normal" xfId="0" builtinId="0"/>
    <cellStyle name="Normal 10" xfId="2" xr:uid="{00000000-0005-0000-0000-000005000000}"/>
    <cellStyle name="Normal 10 3" xfId="25" xr:uid="{00000000-0005-0000-0000-000006000000}"/>
    <cellStyle name="Normal 10 6" xfId="23" xr:uid="{00000000-0005-0000-0000-000007000000}"/>
    <cellStyle name="Normal 15" xfId="6" xr:uid="{00000000-0005-0000-0000-000008000000}"/>
    <cellStyle name="Normal 15 2" xfId="22" xr:uid="{00000000-0005-0000-0000-000009000000}"/>
    <cellStyle name="Normal 2" xfId="11" xr:uid="{00000000-0005-0000-0000-00000A000000}"/>
    <cellStyle name="Normal 2 2" xfId="7" xr:uid="{00000000-0005-0000-0000-00000B000000}"/>
    <cellStyle name="Normal 3" xfId="12" xr:uid="{00000000-0005-0000-0000-00000C000000}"/>
    <cellStyle name="Normal 3 2" xfId="17" xr:uid="{00000000-0005-0000-0000-00000D000000}"/>
    <cellStyle name="Normal 4" xfId="13" xr:uid="{00000000-0005-0000-0000-00000E000000}"/>
    <cellStyle name="Normal 4 2" xfId="20" xr:uid="{00000000-0005-0000-0000-00000F000000}"/>
    <cellStyle name="Normal 6 3 2 2" xfId="16" xr:uid="{00000000-0005-0000-0000-000010000000}"/>
    <cellStyle name="Normal 6 4" xfId="5" xr:uid="{00000000-0005-0000-0000-000011000000}"/>
    <cellStyle name="Normal 6 7" xfId="18" xr:uid="{00000000-0005-0000-0000-000012000000}"/>
    <cellStyle name="Normal 6 8 2" xfId="21" xr:uid="{00000000-0005-0000-0000-000013000000}"/>
    <cellStyle name="Normal 7 2" xfId="8" xr:uid="{00000000-0005-0000-0000-000014000000}"/>
    <cellStyle name="Normal 7 3 2" xfId="14" xr:uid="{00000000-0005-0000-0000-000015000000}"/>
    <cellStyle name="Normal 7 4" xfId="19" xr:uid="{00000000-0005-0000-0000-000016000000}"/>
    <cellStyle name="Normal 9 3" xfId="4" xr:uid="{00000000-0005-0000-0000-000017000000}"/>
    <cellStyle name="Porcentaje 2 2" xfId="24" xr:uid="{00000000-0005-0000-0000-000018000000}"/>
    <cellStyle name="Porcentual 2" xfId="10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21168</xdr:colOff>
      <xdr:row>206</xdr:row>
      <xdr:rowOff>114899</xdr:rowOff>
    </xdr:from>
    <xdr:to>
      <xdr:col>10</xdr:col>
      <xdr:colOff>381000</xdr:colOff>
      <xdr:row>214</xdr:row>
      <xdr:rowOff>84934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1EF9030-458B-91BD-D261-260653252C46}"/>
            </a:ext>
          </a:extLst>
        </xdr:cNvPr>
        <xdr:cNvGrpSpPr/>
      </xdr:nvGrpSpPr>
      <xdr:grpSpPr>
        <a:xfrm>
          <a:off x="21168" y="43326649"/>
          <a:ext cx="15377582" cy="1367035"/>
          <a:chOff x="476250" y="41474566"/>
          <a:chExt cx="11783483" cy="1663368"/>
        </a:xfrm>
      </xdr:grpSpPr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250" y="41510213"/>
            <a:ext cx="2087705" cy="1428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Autorizó:</a:t>
            </a:r>
            <a:endParaRPr kumimoji="0" lang="es-MX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7" name="Text Box 9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6933" y="41484095"/>
            <a:ext cx="2447925" cy="16538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Vo. Bo.</a:t>
            </a:r>
            <a:endParaRPr kumimoji="0" lang="es-MX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2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Psic. Yesenia Arlett Nava Castillo  </a:t>
            </a:r>
            <a:endParaRPr lang="es-MX" sz="1200">
              <a:effectLst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2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" name="Text Box 8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447365" y="41497250"/>
            <a:ext cx="2605617" cy="1401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Elaboró:</a:t>
            </a:r>
            <a:endParaRPr kumimoji="0" lang="es-MX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200" b="1">
                <a:effectLst/>
                <a:latin typeface="Arial Nova Cond" panose="020B0506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1200" b="1" baseline="0">
                <a:effectLst/>
                <a:latin typeface="Arial Nova Cond" panose="020B0506020202020204" pitchFamily="34" charset="0"/>
                <a:cs typeface="Arial" panose="020B0604020202020204" pitchFamily="34" charset="0"/>
              </a:rPr>
              <a:t> Patricia Brito Moreno</a:t>
            </a:r>
            <a:endParaRPr lang="es-MX" sz="1200" b="1">
              <a:effectLst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20715" y="41474566"/>
            <a:ext cx="3139018" cy="14453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Revisó</a:t>
            </a:r>
            <a:endParaRPr kumimoji="0" lang="es-MX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2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2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Titular del Órgano de Control Interno </a:t>
            </a: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05235/Auditoria%20Financiera%20(server)/Yeimily/ASF/CP%20ORDAZ/DICTAMEN/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CUMENTOS/Proceso%20de%20fiscalizaci&#243;n%20cuenta%20%202017/1.-%20CARPETA%20DE%20FISCALIZACION%20C.%20P.%202017%20Aprobados/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04"/>
  <sheetViews>
    <sheetView tabSelected="1" view="pageBreakPreview" topLeftCell="A188" zoomScale="80" zoomScaleNormal="80" zoomScaleSheetLayoutView="80" workbookViewId="0">
      <selection activeCell="A190" sqref="A190:XFD190"/>
    </sheetView>
  </sheetViews>
  <sheetFormatPr baseColWidth="10" defaultColWidth="11.5" defaultRowHeight="14" x14ac:dyDescent="0.2"/>
  <cols>
    <col min="1" max="1" width="3" style="1" customWidth="1"/>
    <col min="2" max="2" width="4.1640625" style="1" customWidth="1"/>
    <col min="3" max="3" width="8.5" style="1" customWidth="1"/>
    <col min="4" max="4" width="82.5" style="1" customWidth="1"/>
    <col min="5" max="5" width="16.83203125" style="1" customWidth="1"/>
    <col min="6" max="6" width="15.5" style="1" customWidth="1"/>
    <col min="7" max="7" width="17.1640625" style="1" customWidth="1"/>
    <col min="8" max="8" width="17.33203125" style="1" customWidth="1"/>
    <col min="9" max="9" width="16.83203125" style="1" customWidth="1"/>
    <col min="10" max="10" width="15.5" style="1" customWidth="1"/>
    <col min="11" max="16384" width="11.5" style="1"/>
  </cols>
  <sheetData>
    <row r="1" spans="2:11" ht="20" x14ac:dyDescent="0.2">
      <c r="I1" s="130" t="s">
        <v>110</v>
      </c>
      <c r="J1" s="130"/>
    </row>
    <row r="2" spans="2:11" ht="20" x14ac:dyDescent="0.25">
      <c r="B2" s="131" t="s">
        <v>106</v>
      </c>
      <c r="C2" s="131"/>
      <c r="D2" s="131"/>
      <c r="E2" s="131"/>
      <c r="F2" s="131"/>
      <c r="G2" s="131"/>
      <c r="H2" s="131"/>
      <c r="I2" s="131"/>
      <c r="J2" s="131"/>
      <c r="K2" s="2"/>
    </row>
    <row r="3" spans="2:11" ht="20" x14ac:dyDescent="0.25">
      <c r="B3" s="131" t="s">
        <v>0</v>
      </c>
      <c r="C3" s="131"/>
      <c r="D3" s="131"/>
      <c r="E3" s="131"/>
      <c r="F3" s="131"/>
      <c r="G3" s="131"/>
      <c r="H3" s="131"/>
      <c r="I3" s="131"/>
      <c r="J3" s="131"/>
      <c r="K3" s="2"/>
    </row>
    <row r="4" spans="2:11" ht="20" x14ac:dyDescent="0.25">
      <c r="B4" s="131" t="s">
        <v>107</v>
      </c>
      <c r="C4" s="131"/>
      <c r="D4" s="131"/>
      <c r="E4" s="131"/>
      <c r="F4" s="131"/>
      <c r="G4" s="131"/>
      <c r="H4" s="131"/>
      <c r="I4" s="131"/>
      <c r="J4" s="131"/>
      <c r="K4" s="2"/>
    </row>
    <row r="5" spans="2:11" ht="17" x14ac:dyDescent="0.2">
      <c r="B5" s="145" t="s">
        <v>108</v>
      </c>
      <c r="C5" s="145"/>
      <c r="D5" s="145"/>
      <c r="E5" s="145"/>
      <c r="F5" s="145"/>
      <c r="G5" s="145"/>
      <c r="H5" s="145"/>
      <c r="I5" s="145"/>
      <c r="J5" s="145"/>
      <c r="K5" s="2"/>
    </row>
    <row r="6" spans="2:11" ht="15.75" customHeight="1" x14ac:dyDescent="0.25">
      <c r="B6" s="4"/>
      <c r="C6" s="3"/>
      <c r="D6" s="3"/>
      <c r="E6" s="4"/>
      <c r="F6" s="4"/>
      <c r="G6" s="4"/>
      <c r="H6" s="4"/>
      <c r="I6" s="4"/>
      <c r="J6" s="4"/>
      <c r="K6" s="2"/>
    </row>
    <row r="7" spans="2:11" x14ac:dyDescent="0.2">
      <c r="B7" s="132" t="s">
        <v>1</v>
      </c>
      <c r="C7" s="133"/>
      <c r="D7" s="134"/>
      <c r="E7" s="141" t="s">
        <v>2</v>
      </c>
      <c r="F7" s="142"/>
      <c r="G7" s="142"/>
      <c r="H7" s="142"/>
      <c r="I7" s="143"/>
      <c r="J7" s="144" t="s">
        <v>3</v>
      </c>
      <c r="K7" s="2"/>
    </row>
    <row r="8" spans="2:11" ht="39.75" customHeight="1" x14ac:dyDescent="0.2">
      <c r="B8" s="135"/>
      <c r="C8" s="136"/>
      <c r="D8" s="137"/>
      <c r="E8" s="6" t="s">
        <v>4</v>
      </c>
      <c r="F8" s="5" t="s">
        <v>5</v>
      </c>
      <c r="G8" s="6" t="s">
        <v>6</v>
      </c>
      <c r="H8" s="6" t="s">
        <v>7</v>
      </c>
      <c r="I8" s="6" t="s">
        <v>8</v>
      </c>
      <c r="J8" s="144"/>
      <c r="K8" s="2"/>
    </row>
    <row r="9" spans="2:11" x14ac:dyDescent="0.2">
      <c r="B9" s="138"/>
      <c r="C9" s="139"/>
      <c r="D9" s="140"/>
      <c r="E9" s="7" t="str">
        <f>E97</f>
        <v>(1)</v>
      </c>
      <c r="F9" s="7" t="s">
        <v>9</v>
      </c>
      <c r="G9" s="7" t="s">
        <v>10</v>
      </c>
      <c r="H9" s="7" t="s">
        <v>11</v>
      </c>
      <c r="I9" s="7" t="s">
        <v>12</v>
      </c>
      <c r="J9" s="7" t="s">
        <v>13</v>
      </c>
      <c r="K9" s="2"/>
    </row>
    <row r="10" spans="2:11" ht="15" customHeight="1" x14ac:dyDescent="0.2">
      <c r="B10" s="116" t="s">
        <v>14</v>
      </c>
      <c r="C10" s="117"/>
      <c r="D10" s="118"/>
      <c r="E10" s="104">
        <f>E11+E17+E22</f>
        <v>127295.19</v>
      </c>
      <c r="F10" s="104">
        <f>F11+F17+F22</f>
        <v>18798.700000000004</v>
      </c>
      <c r="G10" s="105">
        <f>E10+F10</f>
        <v>146093.89000000001</v>
      </c>
      <c r="H10" s="104">
        <f>H11+H17+H22</f>
        <v>146093.89000000001</v>
      </c>
      <c r="I10" s="104">
        <f>I11+I17+I22</f>
        <v>146093.89000000001</v>
      </c>
      <c r="J10" s="106">
        <f>I10-E10</f>
        <v>18798.700000000012</v>
      </c>
      <c r="K10" s="2"/>
    </row>
    <row r="11" spans="2:11" ht="15" customHeight="1" x14ac:dyDescent="0.2">
      <c r="B11" s="8"/>
      <c r="C11" s="107" t="s">
        <v>31</v>
      </c>
      <c r="D11" s="10"/>
      <c r="E11" s="11">
        <f>E12</f>
        <v>38655.82</v>
      </c>
      <c r="F11" s="11">
        <f>F12</f>
        <v>28679.45</v>
      </c>
      <c r="G11" s="12">
        <f t="shared" ref="G11:G74" si="0">E11+F11</f>
        <v>67335.27</v>
      </c>
      <c r="H11" s="11">
        <f>H12</f>
        <v>67335.26999999999</v>
      </c>
      <c r="I11" s="11">
        <f>I12</f>
        <v>67335.26999999999</v>
      </c>
      <c r="J11" s="12">
        <f t="shared" ref="J11:J74" si="1">I11-E11</f>
        <v>28679.44999999999</v>
      </c>
      <c r="K11" s="2"/>
    </row>
    <row r="12" spans="2:11" ht="15" customHeight="1" x14ac:dyDescent="0.2">
      <c r="B12" s="13"/>
      <c r="C12" s="108" t="s">
        <v>32</v>
      </c>
      <c r="D12" s="14"/>
      <c r="E12" s="15">
        <f>SUM(E13:E16)</f>
        <v>38655.82</v>
      </c>
      <c r="F12" s="15">
        <f>SUM(F13:F16)</f>
        <v>28679.45</v>
      </c>
      <c r="G12" s="16">
        <f t="shared" si="0"/>
        <v>67335.27</v>
      </c>
      <c r="H12" s="15">
        <f>SUM(H13:H16)</f>
        <v>67335.26999999999</v>
      </c>
      <c r="I12" s="15">
        <f>SUM(I13:I16)</f>
        <v>67335.26999999999</v>
      </c>
      <c r="J12" s="16">
        <f t="shared" si="1"/>
        <v>28679.44999999999</v>
      </c>
      <c r="K12" s="2"/>
    </row>
    <row r="13" spans="2:11" ht="15" customHeight="1" x14ac:dyDescent="0.2">
      <c r="B13" s="17"/>
      <c r="C13" s="100"/>
      <c r="D13" s="18" t="s">
        <v>33</v>
      </c>
      <c r="E13" s="19">
        <v>236.9</v>
      </c>
      <c r="F13" s="19">
        <v>-236.9</v>
      </c>
      <c r="G13" s="20">
        <f t="shared" si="0"/>
        <v>0</v>
      </c>
      <c r="H13" s="19">
        <v>0</v>
      </c>
      <c r="I13" s="19">
        <v>0</v>
      </c>
      <c r="J13" s="20">
        <f>I13-E13</f>
        <v>-236.9</v>
      </c>
      <c r="K13" s="2"/>
    </row>
    <row r="14" spans="2:11" ht="15" customHeight="1" x14ac:dyDescent="0.2">
      <c r="B14" s="17"/>
      <c r="C14" s="100"/>
      <c r="D14" s="18" t="s">
        <v>34</v>
      </c>
      <c r="E14" s="19">
        <v>32571.06</v>
      </c>
      <c r="F14" s="19">
        <v>5560.8</v>
      </c>
      <c r="G14" s="20">
        <f t="shared" si="0"/>
        <v>38131.86</v>
      </c>
      <c r="H14" s="19">
        <v>38131.86</v>
      </c>
      <c r="I14" s="19">
        <v>38131.86</v>
      </c>
      <c r="J14" s="20">
        <f t="shared" si="1"/>
        <v>5560.7999999999993</v>
      </c>
      <c r="K14" s="2"/>
    </row>
    <row r="15" spans="2:11" ht="33" customHeight="1" x14ac:dyDescent="0.2">
      <c r="B15" s="17"/>
      <c r="C15" s="100"/>
      <c r="D15" s="18" t="s">
        <v>35</v>
      </c>
      <c r="E15" s="19">
        <v>5847.86</v>
      </c>
      <c r="F15" s="19">
        <v>-3555.98</v>
      </c>
      <c r="G15" s="20">
        <f t="shared" si="0"/>
        <v>2291.8799999999997</v>
      </c>
      <c r="H15" s="19">
        <v>2291.88</v>
      </c>
      <c r="I15" s="19">
        <v>2291.88</v>
      </c>
      <c r="J15" s="20">
        <f t="shared" si="1"/>
        <v>-3555.9799999999996</v>
      </c>
      <c r="K15" s="2"/>
    </row>
    <row r="16" spans="2:11" ht="15" customHeight="1" x14ac:dyDescent="0.2">
      <c r="B16" s="17"/>
      <c r="C16" s="100"/>
      <c r="D16" s="18" t="s">
        <v>36</v>
      </c>
      <c r="E16" s="19">
        <v>0</v>
      </c>
      <c r="F16" s="19">
        <v>26911.53</v>
      </c>
      <c r="G16" s="20">
        <f t="shared" si="0"/>
        <v>26911.53</v>
      </c>
      <c r="H16" s="19">
        <v>26911.53</v>
      </c>
      <c r="I16" s="19">
        <v>26911.53</v>
      </c>
      <c r="J16" s="20">
        <f t="shared" si="1"/>
        <v>26911.53</v>
      </c>
      <c r="K16" s="2"/>
    </row>
    <row r="17" spans="2:11" ht="15" customHeight="1" x14ac:dyDescent="0.2">
      <c r="B17" s="17"/>
      <c r="C17" s="102" t="s">
        <v>37</v>
      </c>
      <c r="D17" s="18"/>
      <c r="E17" s="21">
        <f>E18</f>
        <v>69013.08</v>
      </c>
      <c r="F17" s="21">
        <f>F18</f>
        <v>-4877.4699999999993</v>
      </c>
      <c r="G17" s="22">
        <f t="shared" si="0"/>
        <v>64135.61</v>
      </c>
      <c r="H17" s="21">
        <f>H18</f>
        <v>64135.61</v>
      </c>
      <c r="I17" s="21">
        <f>I18</f>
        <v>64135.61</v>
      </c>
      <c r="J17" s="22">
        <f t="shared" si="1"/>
        <v>-4877.4700000000012</v>
      </c>
      <c r="K17" s="2"/>
    </row>
    <row r="18" spans="2:11" ht="15" customHeight="1" x14ac:dyDescent="0.2">
      <c r="B18" s="17"/>
      <c r="C18" s="99" t="s">
        <v>37</v>
      </c>
      <c r="D18" s="18"/>
      <c r="E18" s="19">
        <f>SUM(E19:E21)</f>
        <v>69013.08</v>
      </c>
      <c r="F18" s="19">
        <f>SUM(F19:F21)</f>
        <v>-4877.4699999999993</v>
      </c>
      <c r="G18" s="20">
        <f t="shared" si="0"/>
        <v>64135.61</v>
      </c>
      <c r="H18" s="19">
        <f>SUM(H19:H21)</f>
        <v>64135.61</v>
      </c>
      <c r="I18" s="19">
        <f>SUM(I19:I21)</f>
        <v>64135.61</v>
      </c>
      <c r="J18" s="20">
        <f>I18-E18</f>
        <v>-4877.4700000000012</v>
      </c>
      <c r="K18" s="2"/>
    </row>
    <row r="19" spans="2:11" ht="15" customHeight="1" x14ac:dyDescent="0.2">
      <c r="B19" s="17"/>
      <c r="C19" s="100"/>
      <c r="D19" s="18" t="s">
        <v>38</v>
      </c>
      <c r="E19" s="19">
        <v>12719.5</v>
      </c>
      <c r="F19" s="19">
        <v>76.400000000000006</v>
      </c>
      <c r="G19" s="20">
        <f t="shared" si="0"/>
        <v>12795.9</v>
      </c>
      <c r="H19" s="19">
        <v>12795.9</v>
      </c>
      <c r="I19" s="19">
        <v>12795.9</v>
      </c>
      <c r="J19" s="20">
        <f t="shared" si="1"/>
        <v>76.399999999999636</v>
      </c>
      <c r="K19" s="2"/>
    </row>
    <row r="20" spans="2:11" ht="15" customHeight="1" x14ac:dyDescent="0.2">
      <c r="B20" s="17"/>
      <c r="C20" s="100"/>
      <c r="D20" s="18" t="s">
        <v>39</v>
      </c>
      <c r="E20" s="19">
        <v>21616.28</v>
      </c>
      <c r="F20" s="19">
        <v>6080.76</v>
      </c>
      <c r="G20" s="20">
        <f t="shared" si="0"/>
        <v>27697.040000000001</v>
      </c>
      <c r="H20" s="19">
        <v>27697.040000000001</v>
      </c>
      <c r="I20" s="19">
        <v>27697.040000000001</v>
      </c>
      <c r="J20" s="20">
        <f t="shared" si="1"/>
        <v>6080.760000000002</v>
      </c>
      <c r="K20" s="2"/>
    </row>
    <row r="21" spans="2:11" ht="15" customHeight="1" x14ac:dyDescent="0.2">
      <c r="B21" s="17"/>
      <c r="C21" s="100"/>
      <c r="D21" s="18" t="s">
        <v>40</v>
      </c>
      <c r="E21" s="19">
        <v>34677.300000000003</v>
      </c>
      <c r="F21" s="19">
        <v>-11034.63</v>
      </c>
      <c r="G21" s="20">
        <f t="shared" si="0"/>
        <v>23642.670000000006</v>
      </c>
      <c r="H21" s="19">
        <v>23642.67</v>
      </c>
      <c r="I21" s="19">
        <v>23642.67</v>
      </c>
      <c r="J21" s="20">
        <f t="shared" si="1"/>
        <v>-11034.630000000005</v>
      </c>
      <c r="K21" s="2"/>
    </row>
    <row r="22" spans="2:11" ht="27" customHeight="1" x14ac:dyDescent="0.2">
      <c r="B22" s="23"/>
      <c r="C22" s="150" t="s">
        <v>88</v>
      </c>
      <c r="D22" s="151"/>
      <c r="E22" s="21">
        <f>E23</f>
        <v>19626.29</v>
      </c>
      <c r="F22" s="21">
        <f>F23</f>
        <v>-5003.28</v>
      </c>
      <c r="G22" s="22">
        <f t="shared" si="0"/>
        <v>14623.010000000002</v>
      </c>
      <c r="H22" s="21">
        <f>H23</f>
        <v>14623.01</v>
      </c>
      <c r="I22" s="21">
        <f>I23</f>
        <v>14623.01</v>
      </c>
      <c r="J22" s="22">
        <f t="shared" si="1"/>
        <v>-5003.2800000000007</v>
      </c>
      <c r="K22" s="2"/>
    </row>
    <row r="23" spans="2:11" ht="15" customHeight="1" x14ac:dyDescent="0.2">
      <c r="B23" s="17"/>
      <c r="C23" s="99" t="s">
        <v>37</v>
      </c>
      <c r="D23" s="18"/>
      <c r="E23" s="19">
        <f>E24</f>
        <v>19626.29</v>
      </c>
      <c r="F23" s="19">
        <f>F24</f>
        <v>-5003.28</v>
      </c>
      <c r="G23" s="20">
        <f t="shared" si="0"/>
        <v>14623.010000000002</v>
      </c>
      <c r="H23" s="19">
        <f>H24</f>
        <v>14623.01</v>
      </c>
      <c r="I23" s="19">
        <f>I24</f>
        <v>14623.01</v>
      </c>
      <c r="J23" s="20">
        <f t="shared" si="1"/>
        <v>-5003.2800000000007</v>
      </c>
      <c r="K23" s="2"/>
    </row>
    <row r="24" spans="2:11" ht="15" customHeight="1" x14ac:dyDescent="0.2">
      <c r="B24" s="17"/>
      <c r="C24" s="100"/>
      <c r="D24" s="18" t="s">
        <v>41</v>
      </c>
      <c r="E24" s="19">
        <v>19626.29</v>
      </c>
      <c r="F24" s="19">
        <v>-5003.28</v>
      </c>
      <c r="G24" s="20">
        <f t="shared" si="0"/>
        <v>14623.010000000002</v>
      </c>
      <c r="H24" s="19">
        <v>14623.01</v>
      </c>
      <c r="I24" s="19">
        <v>14623.01</v>
      </c>
      <c r="J24" s="20">
        <f t="shared" si="1"/>
        <v>-5003.2800000000007</v>
      </c>
      <c r="K24" s="2"/>
    </row>
    <row r="25" spans="2:11" ht="15" customHeight="1" x14ac:dyDescent="0.2">
      <c r="B25" s="127" t="s">
        <v>15</v>
      </c>
      <c r="C25" s="128"/>
      <c r="D25" s="129"/>
      <c r="E25" s="27">
        <v>0</v>
      </c>
      <c r="F25" s="27">
        <v>0</v>
      </c>
      <c r="G25" s="28">
        <f t="shared" si="0"/>
        <v>0</v>
      </c>
      <c r="H25" s="27">
        <v>0</v>
      </c>
      <c r="I25" s="27">
        <v>0</v>
      </c>
      <c r="J25" s="28">
        <f t="shared" si="1"/>
        <v>0</v>
      </c>
      <c r="K25" s="2"/>
    </row>
    <row r="26" spans="2:11" ht="15" customHeight="1" x14ac:dyDescent="0.2">
      <c r="B26" s="127" t="s">
        <v>16</v>
      </c>
      <c r="C26" s="128"/>
      <c r="D26" s="129"/>
      <c r="E26" s="27">
        <v>0</v>
      </c>
      <c r="F26" s="27">
        <v>0</v>
      </c>
      <c r="G26" s="28">
        <f t="shared" si="0"/>
        <v>0</v>
      </c>
      <c r="H26" s="27">
        <v>0</v>
      </c>
      <c r="I26" s="27">
        <v>0</v>
      </c>
      <c r="J26" s="28">
        <f t="shared" si="1"/>
        <v>0</v>
      </c>
      <c r="K26" s="2"/>
    </row>
    <row r="27" spans="2:11" ht="15" customHeight="1" x14ac:dyDescent="0.2">
      <c r="B27" s="127" t="s">
        <v>17</v>
      </c>
      <c r="C27" s="128"/>
      <c r="D27" s="129"/>
      <c r="E27" s="27">
        <f>E28+E33+E42</f>
        <v>2370677.1999999997</v>
      </c>
      <c r="F27" s="27">
        <f>F28+F33+F42</f>
        <v>323909.87</v>
      </c>
      <c r="G27" s="28">
        <f t="shared" si="0"/>
        <v>2694587.07</v>
      </c>
      <c r="H27" s="27">
        <f>H28+H33+H42</f>
        <v>2694587.0700000003</v>
      </c>
      <c r="I27" s="27">
        <f>I28+I33+I42</f>
        <v>2694587.0700000003</v>
      </c>
      <c r="J27" s="28">
        <f t="shared" si="1"/>
        <v>323909.87000000058</v>
      </c>
      <c r="K27" s="2"/>
    </row>
    <row r="28" spans="2:11" ht="15" customHeight="1" x14ac:dyDescent="0.2">
      <c r="B28" s="25"/>
      <c r="C28" s="102" t="s">
        <v>42</v>
      </c>
      <c r="D28" s="24"/>
      <c r="E28" s="21">
        <f>E29</f>
        <v>173317.56</v>
      </c>
      <c r="F28" s="21">
        <f>F29</f>
        <v>137658.87</v>
      </c>
      <c r="G28" s="22">
        <f t="shared" si="0"/>
        <v>310976.43</v>
      </c>
      <c r="H28" s="21">
        <f>H29</f>
        <v>310976.43</v>
      </c>
      <c r="I28" s="21">
        <f>I29</f>
        <v>310976.43</v>
      </c>
      <c r="J28" s="22">
        <f t="shared" si="1"/>
        <v>137658.87</v>
      </c>
      <c r="K28" s="2"/>
    </row>
    <row r="29" spans="2:11" ht="15" customHeight="1" x14ac:dyDescent="0.2">
      <c r="B29" s="17"/>
      <c r="C29" s="99" t="s">
        <v>43</v>
      </c>
      <c r="D29" s="18"/>
      <c r="E29" s="19">
        <f>SUM(E30:E32)</f>
        <v>173317.56</v>
      </c>
      <c r="F29" s="19">
        <f>SUM(F30:F32)</f>
        <v>137658.87</v>
      </c>
      <c r="G29" s="20">
        <f t="shared" si="0"/>
        <v>310976.43</v>
      </c>
      <c r="H29" s="19">
        <f>SUM(H30:H32)</f>
        <v>310976.43</v>
      </c>
      <c r="I29" s="19">
        <f>SUM(I30:I32)</f>
        <v>310976.43</v>
      </c>
      <c r="J29" s="20">
        <f t="shared" si="1"/>
        <v>137658.87</v>
      </c>
      <c r="K29" s="2"/>
    </row>
    <row r="30" spans="2:11" ht="27" customHeight="1" x14ac:dyDescent="0.2">
      <c r="B30" s="17"/>
      <c r="C30" s="100"/>
      <c r="D30" s="18" t="s">
        <v>44</v>
      </c>
      <c r="E30" s="19">
        <v>1876.14</v>
      </c>
      <c r="F30" s="19">
        <v>385.66</v>
      </c>
      <c r="G30" s="20">
        <f t="shared" si="0"/>
        <v>2261.8000000000002</v>
      </c>
      <c r="H30" s="19">
        <v>2261.8000000000002</v>
      </c>
      <c r="I30" s="19">
        <v>2261.8000000000002</v>
      </c>
      <c r="J30" s="20">
        <f t="shared" si="1"/>
        <v>385.66000000000008</v>
      </c>
      <c r="K30" s="2"/>
    </row>
    <row r="31" spans="2:11" ht="15" customHeight="1" x14ac:dyDescent="0.2">
      <c r="B31" s="17"/>
      <c r="C31" s="100"/>
      <c r="D31" s="18" t="s">
        <v>45</v>
      </c>
      <c r="E31" s="19">
        <v>11098.95</v>
      </c>
      <c r="F31" s="19">
        <v>-10917.65</v>
      </c>
      <c r="G31" s="20">
        <f t="shared" si="0"/>
        <v>181.30000000000109</v>
      </c>
      <c r="H31" s="19">
        <v>181.3</v>
      </c>
      <c r="I31" s="19">
        <v>181.3</v>
      </c>
      <c r="J31" s="20">
        <f t="shared" si="1"/>
        <v>-10917.650000000001</v>
      </c>
      <c r="K31" s="2"/>
    </row>
    <row r="32" spans="2:11" ht="15" customHeight="1" x14ac:dyDescent="0.2">
      <c r="B32" s="17"/>
      <c r="C32" s="100"/>
      <c r="D32" s="18" t="s">
        <v>46</v>
      </c>
      <c r="E32" s="19">
        <v>160342.47</v>
      </c>
      <c r="F32" s="19">
        <v>148190.85999999999</v>
      </c>
      <c r="G32" s="20">
        <f t="shared" si="0"/>
        <v>308533.32999999996</v>
      </c>
      <c r="H32" s="19">
        <v>308533.33</v>
      </c>
      <c r="I32" s="19">
        <v>308533.33</v>
      </c>
      <c r="J32" s="20">
        <f t="shared" si="1"/>
        <v>148190.86000000002</v>
      </c>
      <c r="K32" s="2"/>
    </row>
    <row r="33" spans="2:11" ht="15" customHeight="1" x14ac:dyDescent="0.2">
      <c r="B33" s="17"/>
      <c r="C33" s="102" t="s">
        <v>47</v>
      </c>
      <c r="D33" s="18"/>
      <c r="E33" s="21">
        <f>E34</f>
        <v>2090826.74</v>
      </c>
      <c r="F33" s="21">
        <f>F34</f>
        <v>144613.9</v>
      </c>
      <c r="G33" s="22">
        <f t="shared" si="0"/>
        <v>2235440.64</v>
      </c>
      <c r="H33" s="21">
        <f>H34</f>
        <v>2235440.64</v>
      </c>
      <c r="I33" s="21">
        <f>I34</f>
        <v>2235440.64</v>
      </c>
      <c r="J33" s="22">
        <f t="shared" si="1"/>
        <v>144613.90000000014</v>
      </c>
      <c r="K33" s="2"/>
    </row>
    <row r="34" spans="2:11" ht="15" customHeight="1" x14ac:dyDescent="0.2">
      <c r="B34" s="17"/>
      <c r="C34" s="99" t="s">
        <v>43</v>
      </c>
      <c r="D34" s="18"/>
      <c r="E34" s="19">
        <f>SUM(E35:E41)</f>
        <v>2090826.74</v>
      </c>
      <c r="F34" s="19">
        <f>SUM(F35:F41)</f>
        <v>144613.9</v>
      </c>
      <c r="G34" s="20">
        <f t="shared" si="0"/>
        <v>2235440.64</v>
      </c>
      <c r="H34" s="19">
        <f>SUM(H35:H41)</f>
        <v>2235440.64</v>
      </c>
      <c r="I34" s="19">
        <f>SUM(I35:I41)</f>
        <v>2235440.64</v>
      </c>
      <c r="J34" s="20">
        <f t="shared" si="1"/>
        <v>144613.90000000014</v>
      </c>
      <c r="K34" s="2"/>
    </row>
    <row r="35" spans="2:11" ht="15" customHeight="1" x14ac:dyDescent="0.2">
      <c r="B35" s="17"/>
      <c r="C35" s="100"/>
      <c r="D35" s="18" t="s">
        <v>48</v>
      </c>
      <c r="E35" s="19">
        <v>765.91</v>
      </c>
      <c r="F35" s="19">
        <v>11389.19</v>
      </c>
      <c r="G35" s="20">
        <f t="shared" si="0"/>
        <v>12155.1</v>
      </c>
      <c r="H35" s="19">
        <v>12155.1</v>
      </c>
      <c r="I35" s="19">
        <v>12155.1</v>
      </c>
      <c r="J35" s="20">
        <f t="shared" si="1"/>
        <v>11389.19</v>
      </c>
      <c r="K35" s="2"/>
    </row>
    <row r="36" spans="2:11" ht="15" customHeight="1" x14ac:dyDescent="0.2">
      <c r="B36" s="17"/>
      <c r="C36" s="100"/>
      <c r="D36" s="18" t="s">
        <v>49</v>
      </c>
      <c r="E36" s="19">
        <v>3742.52</v>
      </c>
      <c r="F36" s="19">
        <v>3752.11</v>
      </c>
      <c r="G36" s="20">
        <f t="shared" si="0"/>
        <v>7494.63</v>
      </c>
      <c r="H36" s="19">
        <v>7494.63</v>
      </c>
      <c r="I36" s="19">
        <v>7494.63</v>
      </c>
      <c r="J36" s="20">
        <f t="shared" si="1"/>
        <v>3752.11</v>
      </c>
      <c r="K36" s="2"/>
    </row>
    <row r="37" spans="2:11" ht="15" customHeight="1" x14ac:dyDescent="0.2">
      <c r="B37" s="17"/>
      <c r="C37" s="100"/>
      <c r="D37" s="18" t="s">
        <v>50</v>
      </c>
      <c r="E37" s="19">
        <v>72054.259999999995</v>
      </c>
      <c r="F37" s="19">
        <v>19871.310000000001</v>
      </c>
      <c r="G37" s="20">
        <f t="shared" si="0"/>
        <v>91925.569999999992</v>
      </c>
      <c r="H37" s="19">
        <v>91925.57</v>
      </c>
      <c r="I37" s="19">
        <v>91925.57</v>
      </c>
      <c r="J37" s="20">
        <f t="shared" si="1"/>
        <v>19871.310000000012</v>
      </c>
      <c r="K37" s="2"/>
    </row>
    <row r="38" spans="2:11" ht="45" x14ac:dyDescent="0.2">
      <c r="B38" s="17"/>
      <c r="C38" s="100"/>
      <c r="D38" s="18" t="s">
        <v>51</v>
      </c>
      <c r="E38" s="19">
        <v>15369.09</v>
      </c>
      <c r="F38" s="19">
        <v>9485.1200000000008</v>
      </c>
      <c r="G38" s="20">
        <f t="shared" si="0"/>
        <v>24854.21</v>
      </c>
      <c r="H38" s="19">
        <v>24854.21</v>
      </c>
      <c r="I38" s="19">
        <v>24854.21</v>
      </c>
      <c r="J38" s="20">
        <f t="shared" si="1"/>
        <v>9485.119999999999</v>
      </c>
      <c r="K38" s="2"/>
    </row>
    <row r="39" spans="2:11" ht="15" customHeight="1" x14ac:dyDescent="0.2">
      <c r="B39" s="17"/>
      <c r="C39" s="100"/>
      <c r="D39" s="18" t="s">
        <v>52</v>
      </c>
      <c r="E39" s="19">
        <v>116063.07</v>
      </c>
      <c r="F39" s="19">
        <v>167740.82999999999</v>
      </c>
      <c r="G39" s="20">
        <f t="shared" si="0"/>
        <v>283803.90000000002</v>
      </c>
      <c r="H39" s="19">
        <v>283803.90000000002</v>
      </c>
      <c r="I39" s="19">
        <v>283803.90000000002</v>
      </c>
      <c r="J39" s="20">
        <f t="shared" si="1"/>
        <v>167740.83000000002</v>
      </c>
      <c r="K39" s="2"/>
    </row>
    <row r="40" spans="2:11" ht="15" customHeight="1" x14ac:dyDescent="0.2">
      <c r="B40" s="17"/>
      <c r="C40" s="100"/>
      <c r="D40" s="18" t="s">
        <v>53</v>
      </c>
      <c r="E40" s="19">
        <v>0</v>
      </c>
      <c r="F40" s="19">
        <v>3543.9</v>
      </c>
      <c r="G40" s="20">
        <f t="shared" si="0"/>
        <v>3543.9</v>
      </c>
      <c r="H40" s="19">
        <v>3543.9</v>
      </c>
      <c r="I40" s="19">
        <v>3543.9</v>
      </c>
      <c r="J40" s="20">
        <f t="shared" si="1"/>
        <v>3543.9</v>
      </c>
      <c r="K40" s="2"/>
    </row>
    <row r="41" spans="2:11" ht="15" customHeight="1" x14ac:dyDescent="0.2">
      <c r="B41" s="17"/>
      <c r="C41" s="100"/>
      <c r="D41" s="18" t="s">
        <v>54</v>
      </c>
      <c r="E41" s="19">
        <v>1882831.89</v>
      </c>
      <c r="F41" s="19">
        <v>-71168.56</v>
      </c>
      <c r="G41" s="20">
        <f t="shared" si="0"/>
        <v>1811663.3299999998</v>
      </c>
      <c r="H41" s="19">
        <v>1811663.33</v>
      </c>
      <c r="I41" s="19">
        <v>1811663.33</v>
      </c>
      <c r="J41" s="20">
        <f t="shared" si="1"/>
        <v>-71168.559999999823</v>
      </c>
      <c r="K41" s="2"/>
    </row>
    <row r="42" spans="2:11" ht="27" customHeight="1" x14ac:dyDescent="0.2">
      <c r="B42" s="17"/>
      <c r="C42" s="150" t="s">
        <v>55</v>
      </c>
      <c r="D42" s="151"/>
      <c r="E42" s="21">
        <f>E43</f>
        <v>106532.9</v>
      </c>
      <c r="F42" s="21">
        <f>F43</f>
        <v>41637.1</v>
      </c>
      <c r="G42" s="22">
        <f t="shared" si="0"/>
        <v>148170</v>
      </c>
      <c r="H42" s="21">
        <f>H43</f>
        <v>148170</v>
      </c>
      <c r="I42" s="21">
        <f>I43</f>
        <v>148170</v>
      </c>
      <c r="J42" s="22">
        <f t="shared" si="1"/>
        <v>41637.100000000006</v>
      </c>
      <c r="K42" s="2"/>
    </row>
    <row r="43" spans="2:11" ht="15" customHeight="1" x14ac:dyDescent="0.2">
      <c r="B43" s="17"/>
      <c r="C43" s="99" t="s">
        <v>43</v>
      </c>
      <c r="D43" s="18"/>
      <c r="E43" s="29">
        <f>E44</f>
        <v>106532.9</v>
      </c>
      <c r="F43" s="29">
        <f>F44</f>
        <v>41637.1</v>
      </c>
      <c r="G43" s="30">
        <f t="shared" si="0"/>
        <v>148170</v>
      </c>
      <c r="H43" s="29">
        <f>H44</f>
        <v>148170</v>
      </c>
      <c r="I43" s="29">
        <f>I44</f>
        <v>148170</v>
      </c>
      <c r="J43" s="30">
        <f t="shared" si="1"/>
        <v>41637.100000000006</v>
      </c>
      <c r="K43" s="2"/>
    </row>
    <row r="44" spans="2:11" ht="15" customHeight="1" x14ac:dyDescent="0.2">
      <c r="B44" s="17"/>
      <c r="C44" s="100"/>
      <c r="D44" s="18" t="s">
        <v>56</v>
      </c>
      <c r="E44" s="29">
        <v>106532.9</v>
      </c>
      <c r="F44" s="29">
        <v>41637.1</v>
      </c>
      <c r="G44" s="30">
        <f t="shared" si="0"/>
        <v>148170</v>
      </c>
      <c r="H44" s="29">
        <v>148170</v>
      </c>
      <c r="I44" s="29">
        <v>148170</v>
      </c>
      <c r="J44" s="30">
        <f t="shared" si="1"/>
        <v>41637.100000000006</v>
      </c>
      <c r="K44" s="2"/>
    </row>
    <row r="45" spans="2:11" ht="15" customHeight="1" x14ac:dyDescent="0.2">
      <c r="B45" s="127" t="s">
        <v>18</v>
      </c>
      <c r="C45" s="128"/>
      <c r="D45" s="129"/>
      <c r="E45" s="28">
        <f>E46</f>
        <v>50928.959999999999</v>
      </c>
      <c r="F45" s="28">
        <f>F46</f>
        <v>94457.61</v>
      </c>
      <c r="G45" s="28">
        <f t="shared" si="0"/>
        <v>145386.57</v>
      </c>
      <c r="H45" s="28">
        <f>H46</f>
        <v>145386.57</v>
      </c>
      <c r="I45" s="28">
        <f>I46</f>
        <v>145386.57</v>
      </c>
      <c r="J45" s="28">
        <f t="shared" si="1"/>
        <v>94457.610000000015</v>
      </c>
      <c r="K45" s="2"/>
    </row>
    <row r="46" spans="2:11" ht="15" customHeight="1" x14ac:dyDescent="0.2">
      <c r="B46" s="23"/>
      <c r="C46" s="102" t="s">
        <v>18</v>
      </c>
      <c r="D46" s="24"/>
      <c r="E46" s="22">
        <f>E47</f>
        <v>50928.959999999999</v>
      </c>
      <c r="F46" s="22">
        <f>F47</f>
        <v>94457.61</v>
      </c>
      <c r="G46" s="22">
        <f t="shared" si="0"/>
        <v>145386.57</v>
      </c>
      <c r="H46" s="22">
        <f>H47</f>
        <v>145386.57</v>
      </c>
      <c r="I46" s="22">
        <f>I47</f>
        <v>145386.57</v>
      </c>
      <c r="J46" s="22">
        <f t="shared" si="1"/>
        <v>94457.610000000015</v>
      </c>
      <c r="K46" s="2"/>
    </row>
    <row r="47" spans="2:11" ht="15" customHeight="1" x14ac:dyDescent="0.2">
      <c r="B47" s="31"/>
      <c r="C47" s="32" t="s">
        <v>57</v>
      </c>
      <c r="D47" s="33"/>
      <c r="E47" s="34">
        <f>SUM(E48:E52)</f>
        <v>50928.959999999999</v>
      </c>
      <c r="F47" s="34">
        <f>SUM(F48:F52)</f>
        <v>94457.61</v>
      </c>
      <c r="G47" s="34">
        <f t="shared" si="0"/>
        <v>145386.57</v>
      </c>
      <c r="H47" s="34">
        <f>SUM(H48:H52)</f>
        <v>145386.57</v>
      </c>
      <c r="I47" s="34">
        <f>SUM(I48:I52)</f>
        <v>145386.57</v>
      </c>
      <c r="J47" s="34">
        <f t="shared" si="1"/>
        <v>94457.610000000015</v>
      </c>
      <c r="K47" s="2"/>
    </row>
    <row r="48" spans="2:11" ht="15" customHeight="1" x14ac:dyDescent="0.2">
      <c r="B48" s="35"/>
      <c r="C48" s="36"/>
      <c r="D48" s="37" t="s">
        <v>91</v>
      </c>
      <c r="E48" s="38">
        <v>0</v>
      </c>
      <c r="F48" s="38">
        <v>13408.68</v>
      </c>
      <c r="G48" s="38">
        <f t="shared" si="0"/>
        <v>13408.68</v>
      </c>
      <c r="H48" s="38">
        <v>13408.68</v>
      </c>
      <c r="I48" s="38">
        <v>13408.68</v>
      </c>
      <c r="J48" s="38">
        <f t="shared" si="1"/>
        <v>13408.68</v>
      </c>
      <c r="K48" s="2"/>
    </row>
    <row r="49" spans="2:11" ht="15" customHeight="1" x14ac:dyDescent="0.2">
      <c r="B49" s="17"/>
      <c r="C49" s="99"/>
      <c r="D49" s="18" t="s">
        <v>58</v>
      </c>
      <c r="E49" s="20">
        <v>3862.5</v>
      </c>
      <c r="F49" s="20">
        <v>-2262.5</v>
      </c>
      <c r="G49" s="20">
        <f t="shared" ref="G49" si="2">E49+F49</f>
        <v>1600</v>
      </c>
      <c r="H49" s="20">
        <v>1600</v>
      </c>
      <c r="I49" s="20">
        <v>1600</v>
      </c>
      <c r="J49" s="20">
        <f t="shared" ref="J49" si="3">I49-E49</f>
        <v>-2262.5</v>
      </c>
      <c r="K49" s="2"/>
    </row>
    <row r="50" spans="2:11" ht="15" customHeight="1" x14ac:dyDescent="0.2">
      <c r="B50" s="17"/>
      <c r="C50" s="99"/>
      <c r="D50" s="18" t="s">
        <v>59</v>
      </c>
      <c r="E50" s="20">
        <v>6592</v>
      </c>
      <c r="F50" s="20">
        <v>5008</v>
      </c>
      <c r="G50" s="20">
        <f t="shared" si="0"/>
        <v>11600</v>
      </c>
      <c r="H50" s="20">
        <v>11600</v>
      </c>
      <c r="I50" s="20">
        <v>11600</v>
      </c>
      <c r="J50" s="20">
        <f t="shared" si="1"/>
        <v>5008</v>
      </c>
      <c r="K50" s="2"/>
    </row>
    <row r="51" spans="2:11" ht="15" customHeight="1" x14ac:dyDescent="0.2">
      <c r="B51" s="17"/>
      <c r="C51" s="99"/>
      <c r="D51" s="18" t="s">
        <v>60</v>
      </c>
      <c r="E51" s="20">
        <v>40474.46</v>
      </c>
      <c r="F51" s="20">
        <v>72358.539999999994</v>
      </c>
      <c r="G51" s="20">
        <f t="shared" si="0"/>
        <v>112833</v>
      </c>
      <c r="H51" s="20">
        <v>112833</v>
      </c>
      <c r="I51" s="20">
        <v>112833</v>
      </c>
      <c r="J51" s="20">
        <f t="shared" si="1"/>
        <v>72358.540000000008</v>
      </c>
      <c r="K51" s="2"/>
    </row>
    <row r="52" spans="2:11" ht="15" customHeight="1" x14ac:dyDescent="0.2">
      <c r="B52" s="17"/>
      <c r="C52" s="99"/>
      <c r="D52" s="18" t="s">
        <v>61</v>
      </c>
      <c r="E52" s="20">
        <v>0</v>
      </c>
      <c r="F52" s="20">
        <v>5944.89</v>
      </c>
      <c r="G52" s="20">
        <f t="shared" si="0"/>
        <v>5944.89</v>
      </c>
      <c r="H52" s="20">
        <v>5944.89</v>
      </c>
      <c r="I52" s="20">
        <v>5944.89</v>
      </c>
      <c r="J52" s="20">
        <f t="shared" si="1"/>
        <v>5944.89</v>
      </c>
      <c r="K52" s="2"/>
    </row>
    <row r="53" spans="2:11" ht="15" customHeight="1" x14ac:dyDescent="0.2">
      <c r="B53" s="127" t="s">
        <v>19</v>
      </c>
      <c r="C53" s="128"/>
      <c r="D53" s="129"/>
      <c r="E53" s="28">
        <f t="shared" ref="E53:F55" si="4">E54</f>
        <v>0</v>
      </c>
      <c r="F53" s="28">
        <f t="shared" si="4"/>
        <v>1800</v>
      </c>
      <c r="G53" s="28">
        <f t="shared" si="0"/>
        <v>1800</v>
      </c>
      <c r="H53" s="28">
        <f t="shared" ref="H53:I55" si="5">H54</f>
        <v>1800</v>
      </c>
      <c r="I53" s="28">
        <f t="shared" si="5"/>
        <v>1800</v>
      </c>
      <c r="J53" s="28">
        <f t="shared" si="1"/>
        <v>1800</v>
      </c>
      <c r="K53" s="2"/>
    </row>
    <row r="54" spans="2:11" ht="15" customHeight="1" x14ac:dyDescent="0.2">
      <c r="B54" s="23"/>
      <c r="C54" s="102" t="s">
        <v>19</v>
      </c>
      <c r="D54" s="24"/>
      <c r="E54" s="22">
        <f t="shared" si="4"/>
        <v>0</v>
      </c>
      <c r="F54" s="22">
        <f t="shared" si="4"/>
        <v>1800</v>
      </c>
      <c r="G54" s="22">
        <f t="shared" si="0"/>
        <v>1800</v>
      </c>
      <c r="H54" s="22">
        <f t="shared" si="5"/>
        <v>1800</v>
      </c>
      <c r="I54" s="22">
        <f t="shared" si="5"/>
        <v>1800</v>
      </c>
      <c r="J54" s="22">
        <f t="shared" si="1"/>
        <v>1800</v>
      </c>
      <c r="K54" s="2"/>
    </row>
    <row r="55" spans="2:11" ht="15" customHeight="1" x14ac:dyDescent="0.2">
      <c r="B55" s="17"/>
      <c r="C55" s="99" t="s">
        <v>62</v>
      </c>
      <c r="D55" s="18"/>
      <c r="E55" s="20">
        <f t="shared" si="4"/>
        <v>0</v>
      </c>
      <c r="F55" s="20">
        <f t="shared" si="4"/>
        <v>1800</v>
      </c>
      <c r="G55" s="20">
        <f t="shared" si="0"/>
        <v>1800</v>
      </c>
      <c r="H55" s="20">
        <f t="shared" si="5"/>
        <v>1800</v>
      </c>
      <c r="I55" s="20">
        <f t="shared" si="5"/>
        <v>1800</v>
      </c>
      <c r="J55" s="20">
        <f t="shared" si="1"/>
        <v>1800</v>
      </c>
      <c r="K55" s="2"/>
    </row>
    <row r="56" spans="2:11" ht="15" customHeight="1" x14ac:dyDescent="0.2">
      <c r="B56" s="17"/>
      <c r="C56" s="100"/>
      <c r="D56" s="18" t="s">
        <v>63</v>
      </c>
      <c r="E56" s="20">
        <v>0</v>
      </c>
      <c r="F56" s="20">
        <v>1800</v>
      </c>
      <c r="G56" s="20">
        <f t="shared" si="0"/>
        <v>1800</v>
      </c>
      <c r="H56" s="20">
        <v>1800</v>
      </c>
      <c r="I56" s="20">
        <v>1800</v>
      </c>
      <c r="J56" s="20">
        <f t="shared" si="1"/>
        <v>1800</v>
      </c>
      <c r="K56" s="2"/>
    </row>
    <row r="57" spans="2:11" ht="15" customHeight="1" x14ac:dyDescent="0.2">
      <c r="B57" s="127" t="s">
        <v>20</v>
      </c>
      <c r="C57" s="128"/>
      <c r="D57" s="129"/>
      <c r="E57" s="28">
        <f>E58</f>
        <v>0</v>
      </c>
      <c r="F57" s="28">
        <f>F58</f>
        <v>981817.24</v>
      </c>
      <c r="G57" s="28">
        <f t="shared" si="0"/>
        <v>981817.24</v>
      </c>
      <c r="H57" s="28">
        <f>H58</f>
        <v>883136.1</v>
      </c>
      <c r="I57" s="28">
        <f>I58</f>
        <v>883136.1</v>
      </c>
      <c r="J57" s="28">
        <f t="shared" si="1"/>
        <v>883136.1</v>
      </c>
      <c r="K57" s="2"/>
    </row>
    <row r="58" spans="2:11" ht="15" customHeight="1" x14ac:dyDescent="0.2">
      <c r="B58" s="23"/>
      <c r="C58" s="102" t="s">
        <v>64</v>
      </c>
      <c r="D58" s="24"/>
      <c r="E58" s="22">
        <f>E59</f>
        <v>0</v>
      </c>
      <c r="F58" s="22">
        <f>F59</f>
        <v>981817.24</v>
      </c>
      <c r="G58" s="22">
        <f>E58+F58</f>
        <v>981817.24</v>
      </c>
      <c r="H58" s="22">
        <f>H59</f>
        <v>883136.1</v>
      </c>
      <c r="I58" s="22">
        <f>I59</f>
        <v>883136.1</v>
      </c>
      <c r="J58" s="22">
        <f t="shared" si="1"/>
        <v>883136.1</v>
      </c>
      <c r="K58" s="2"/>
    </row>
    <row r="59" spans="2:11" ht="15" customHeight="1" x14ac:dyDescent="0.2">
      <c r="B59" s="17"/>
      <c r="C59" s="99" t="s">
        <v>65</v>
      </c>
      <c r="D59" s="18"/>
      <c r="E59" s="20">
        <f>SUM(E60:E62)</f>
        <v>0</v>
      </c>
      <c r="F59" s="20">
        <f>SUM(F60:F62)</f>
        <v>981817.24</v>
      </c>
      <c r="G59" s="20">
        <f t="shared" ref="G59:G60" si="6">E59+F59</f>
        <v>981817.24</v>
      </c>
      <c r="H59" s="20">
        <f>SUM(H60:H62)</f>
        <v>883136.1</v>
      </c>
      <c r="I59" s="20">
        <f>SUM(I60:I62)</f>
        <v>883136.1</v>
      </c>
      <c r="J59" s="20">
        <f>I59-E59</f>
        <v>883136.1</v>
      </c>
      <c r="K59" s="2"/>
    </row>
    <row r="60" spans="2:11" ht="15" customHeight="1" x14ac:dyDescent="0.2">
      <c r="B60" s="17"/>
      <c r="C60" s="100"/>
      <c r="D60" s="18" t="s">
        <v>109</v>
      </c>
      <c r="E60" s="20">
        <v>0</v>
      </c>
      <c r="F60" s="20">
        <v>132667</v>
      </c>
      <c r="G60" s="20">
        <f t="shared" si="6"/>
        <v>132667</v>
      </c>
      <c r="H60" s="20">
        <v>132667</v>
      </c>
      <c r="I60" s="20">
        <v>132667</v>
      </c>
      <c r="J60" s="20">
        <f t="shared" ref="J60" si="7">I60-E60</f>
        <v>132667</v>
      </c>
      <c r="K60" s="2"/>
    </row>
    <row r="61" spans="2:11" ht="15" customHeight="1" x14ac:dyDescent="0.2">
      <c r="B61" s="17"/>
      <c r="C61" s="100"/>
      <c r="D61" s="18" t="s">
        <v>92</v>
      </c>
      <c r="E61" s="20">
        <v>0</v>
      </c>
      <c r="F61" s="20">
        <v>98681.14</v>
      </c>
      <c r="G61" s="20">
        <f t="shared" ref="G61" si="8">E61+F61</f>
        <v>98681.14</v>
      </c>
      <c r="H61" s="20">
        <v>0</v>
      </c>
      <c r="I61" s="20">
        <v>0</v>
      </c>
      <c r="J61" s="20">
        <f t="shared" ref="J61" si="9">I61-E61</f>
        <v>0</v>
      </c>
      <c r="K61" s="2"/>
    </row>
    <row r="62" spans="2:11" ht="15" customHeight="1" x14ac:dyDescent="0.2">
      <c r="B62" s="17"/>
      <c r="C62" s="100"/>
      <c r="D62" s="18" t="s">
        <v>66</v>
      </c>
      <c r="E62" s="20">
        <v>0</v>
      </c>
      <c r="F62" s="20">
        <v>750469.1</v>
      </c>
      <c r="G62" s="20">
        <f t="shared" si="0"/>
        <v>750469.1</v>
      </c>
      <c r="H62" s="20">
        <v>750469.1</v>
      </c>
      <c r="I62" s="20">
        <v>750469.1</v>
      </c>
      <c r="J62" s="20">
        <f t="shared" si="1"/>
        <v>750469.1</v>
      </c>
      <c r="K62" s="2"/>
    </row>
    <row r="63" spans="2:11" ht="27" customHeight="1" x14ac:dyDescent="0.2">
      <c r="B63" s="127" t="s">
        <v>21</v>
      </c>
      <c r="C63" s="128"/>
      <c r="D63" s="129"/>
      <c r="E63" s="27">
        <f>E64+E81+E90</f>
        <v>219782026.35999998</v>
      </c>
      <c r="F63" s="27">
        <f>F64+F81+F90</f>
        <v>25557851.449999999</v>
      </c>
      <c r="G63" s="28">
        <f t="shared" si="0"/>
        <v>245339877.80999997</v>
      </c>
      <c r="H63" s="27">
        <f>H64+H81+H90</f>
        <v>245321870.20999998</v>
      </c>
      <c r="I63" s="27">
        <f>I64+I81+I90</f>
        <v>245321870.20999998</v>
      </c>
      <c r="J63" s="28">
        <f t="shared" si="1"/>
        <v>25539843.849999994</v>
      </c>
      <c r="K63" s="2"/>
    </row>
    <row r="64" spans="2:11" ht="15" customHeight="1" x14ac:dyDescent="0.2">
      <c r="B64" s="23"/>
      <c r="C64" s="102" t="s">
        <v>67</v>
      </c>
      <c r="D64" s="24"/>
      <c r="E64" s="22">
        <f t="shared" ref="E64:I65" si="10">E65</f>
        <v>43040189.880000003</v>
      </c>
      <c r="F64" s="22">
        <f t="shared" si="10"/>
        <v>474688.19999999984</v>
      </c>
      <c r="G64" s="22">
        <f t="shared" si="0"/>
        <v>43514878.080000006</v>
      </c>
      <c r="H64" s="22">
        <f t="shared" si="10"/>
        <v>43514878.079999998</v>
      </c>
      <c r="I64" s="22">
        <f t="shared" si="10"/>
        <v>43514878.079999998</v>
      </c>
      <c r="J64" s="22">
        <f t="shared" si="1"/>
        <v>474688.19999999553</v>
      </c>
      <c r="K64" s="2"/>
    </row>
    <row r="65" spans="2:11" ht="15" customHeight="1" x14ac:dyDescent="0.2">
      <c r="B65" s="17"/>
      <c r="C65" s="99" t="s">
        <v>67</v>
      </c>
      <c r="D65" s="18"/>
      <c r="E65" s="20">
        <f t="shared" si="10"/>
        <v>43040189.880000003</v>
      </c>
      <c r="F65" s="20">
        <f t="shared" si="10"/>
        <v>474688.19999999984</v>
      </c>
      <c r="G65" s="20">
        <f t="shared" si="0"/>
        <v>43514878.080000006</v>
      </c>
      <c r="H65" s="20">
        <f t="shared" si="10"/>
        <v>43514878.079999998</v>
      </c>
      <c r="I65" s="20">
        <f t="shared" si="10"/>
        <v>43514878.079999998</v>
      </c>
      <c r="J65" s="20">
        <f t="shared" si="1"/>
        <v>474688.19999999553</v>
      </c>
      <c r="K65" s="2"/>
    </row>
    <row r="66" spans="2:11" ht="15" customHeight="1" x14ac:dyDescent="0.2">
      <c r="B66" s="17"/>
      <c r="C66" s="99"/>
      <c r="D66" s="18" t="s">
        <v>68</v>
      </c>
      <c r="E66" s="20">
        <f>E67+E74+E75+E76+E77+E78+E79+E80</f>
        <v>43040189.880000003</v>
      </c>
      <c r="F66" s="20">
        <f>F67+F74+F75+F76+F77+F78+F79+F80</f>
        <v>474688.19999999984</v>
      </c>
      <c r="G66" s="20">
        <f t="shared" si="0"/>
        <v>43514878.080000006</v>
      </c>
      <c r="H66" s="20">
        <f>H67+H74+H75+H76+H77+H78+H79+H80</f>
        <v>43514878.079999998</v>
      </c>
      <c r="I66" s="20">
        <f>I67+I74+I75+I76+I77+I78+I79+I80</f>
        <v>43514878.079999998</v>
      </c>
      <c r="J66" s="20">
        <f t="shared" si="1"/>
        <v>474688.19999999553</v>
      </c>
      <c r="K66" s="2"/>
    </row>
    <row r="67" spans="2:11" ht="15" customHeight="1" x14ac:dyDescent="0.2">
      <c r="B67" s="17"/>
      <c r="C67" s="99"/>
      <c r="D67" s="18" t="s">
        <v>69</v>
      </c>
      <c r="E67" s="20">
        <f>SUM(E68:E73)</f>
        <v>31225874.310000002</v>
      </c>
      <c r="F67" s="20">
        <f>SUM(F68:F73)</f>
        <v>406314.89</v>
      </c>
      <c r="G67" s="20">
        <f t="shared" si="0"/>
        <v>31632189.200000003</v>
      </c>
      <c r="H67" s="20">
        <f t="shared" ref="H67:I67" si="11">SUM(H68:H73)</f>
        <v>31632189.199999999</v>
      </c>
      <c r="I67" s="20">
        <f t="shared" si="11"/>
        <v>31632189.199999999</v>
      </c>
      <c r="J67" s="20">
        <f t="shared" si="1"/>
        <v>406314.88999999687</v>
      </c>
      <c r="K67" s="2"/>
    </row>
    <row r="68" spans="2:11" ht="15" customHeight="1" x14ac:dyDescent="0.2">
      <c r="B68" s="17"/>
      <c r="C68" s="99"/>
      <c r="D68" s="18" t="s">
        <v>70</v>
      </c>
      <c r="E68" s="20">
        <v>28994758.989999998</v>
      </c>
      <c r="F68" s="20">
        <v>277429.46999999997</v>
      </c>
      <c r="G68" s="20">
        <f t="shared" si="0"/>
        <v>29272188.459999997</v>
      </c>
      <c r="H68" s="20">
        <v>29272188.460000001</v>
      </c>
      <c r="I68" s="20">
        <v>29272188.460000001</v>
      </c>
      <c r="J68" s="20">
        <f t="shared" si="1"/>
        <v>277429.47000000253</v>
      </c>
      <c r="K68" s="2"/>
    </row>
    <row r="69" spans="2:11" ht="15" customHeight="1" x14ac:dyDescent="0.2">
      <c r="B69" s="17"/>
      <c r="C69" s="99"/>
      <c r="D69" s="18" t="s">
        <v>71</v>
      </c>
      <c r="E69" s="20">
        <v>1264437.08</v>
      </c>
      <c r="F69" s="20">
        <v>-29984.04</v>
      </c>
      <c r="G69" s="20">
        <f t="shared" si="0"/>
        <v>1234453.04</v>
      </c>
      <c r="H69" s="20">
        <v>1234453.04</v>
      </c>
      <c r="I69" s="20">
        <v>1234453.04</v>
      </c>
      <c r="J69" s="20">
        <f t="shared" si="1"/>
        <v>-29984.040000000037</v>
      </c>
      <c r="K69" s="2"/>
    </row>
    <row r="70" spans="2:11" ht="15" customHeight="1" x14ac:dyDescent="0.2">
      <c r="B70" s="17"/>
      <c r="C70" s="99"/>
      <c r="D70" s="18" t="s">
        <v>72</v>
      </c>
      <c r="E70" s="20">
        <v>475077.35</v>
      </c>
      <c r="F70" s="20">
        <v>17097.990000000002</v>
      </c>
      <c r="G70" s="20">
        <f t="shared" si="0"/>
        <v>492175.33999999997</v>
      </c>
      <c r="H70" s="20">
        <v>492175.34</v>
      </c>
      <c r="I70" s="20">
        <v>492175.34</v>
      </c>
      <c r="J70" s="20">
        <f t="shared" si="1"/>
        <v>17097.990000000049</v>
      </c>
      <c r="K70" s="2"/>
    </row>
    <row r="71" spans="2:11" ht="15" customHeight="1" x14ac:dyDescent="0.2">
      <c r="B71" s="17"/>
      <c r="C71" s="99"/>
      <c r="D71" s="18" t="s">
        <v>93</v>
      </c>
      <c r="E71" s="20">
        <v>47025.98</v>
      </c>
      <c r="F71" s="20">
        <v>-1770.71</v>
      </c>
      <c r="G71" s="20">
        <f t="shared" si="0"/>
        <v>45255.270000000004</v>
      </c>
      <c r="H71" s="20">
        <v>45255.27</v>
      </c>
      <c r="I71" s="20">
        <v>45255.27</v>
      </c>
      <c r="J71" s="20">
        <f t="shared" si="1"/>
        <v>-1770.7100000000064</v>
      </c>
      <c r="K71" s="2"/>
    </row>
    <row r="72" spans="2:11" ht="15" customHeight="1" x14ac:dyDescent="0.2">
      <c r="B72" s="17"/>
      <c r="C72" s="99"/>
      <c r="D72" s="18" t="s">
        <v>74</v>
      </c>
      <c r="E72" s="20">
        <v>324252.36</v>
      </c>
      <c r="F72" s="20">
        <v>89844.65</v>
      </c>
      <c r="G72" s="20">
        <f t="shared" si="0"/>
        <v>414097.01</v>
      </c>
      <c r="H72" s="20">
        <v>414097.01</v>
      </c>
      <c r="I72" s="20">
        <v>414097.01</v>
      </c>
      <c r="J72" s="20">
        <f t="shared" si="1"/>
        <v>89844.650000000023</v>
      </c>
      <c r="K72" s="2"/>
    </row>
    <row r="73" spans="2:11" ht="15" customHeight="1" x14ac:dyDescent="0.2">
      <c r="B73" s="17"/>
      <c r="C73" s="99"/>
      <c r="D73" s="18" t="s">
        <v>75</v>
      </c>
      <c r="E73" s="20">
        <v>120322.55</v>
      </c>
      <c r="F73" s="20">
        <v>53697.53</v>
      </c>
      <c r="G73" s="20">
        <f t="shared" si="0"/>
        <v>174020.08000000002</v>
      </c>
      <c r="H73" s="20">
        <v>174020.08</v>
      </c>
      <c r="I73" s="20">
        <v>174020.08</v>
      </c>
      <c r="J73" s="20">
        <f t="shared" si="1"/>
        <v>53697.529999999984</v>
      </c>
      <c r="K73" s="2"/>
    </row>
    <row r="74" spans="2:11" ht="15" customHeight="1" x14ac:dyDescent="0.2">
      <c r="B74" s="17"/>
      <c r="C74" s="99"/>
      <c r="D74" s="18" t="s">
        <v>76</v>
      </c>
      <c r="E74" s="20">
        <v>5653144.75</v>
      </c>
      <c r="F74" s="20">
        <v>1050394.93</v>
      </c>
      <c r="G74" s="20">
        <f t="shared" si="0"/>
        <v>6703539.6799999997</v>
      </c>
      <c r="H74" s="20">
        <v>6703539.6799999997</v>
      </c>
      <c r="I74" s="20">
        <v>6703539.6799999997</v>
      </c>
      <c r="J74" s="20">
        <f t="shared" si="1"/>
        <v>1050394.9299999997</v>
      </c>
      <c r="K74" s="2"/>
    </row>
    <row r="75" spans="2:11" ht="15" customHeight="1" x14ac:dyDescent="0.2">
      <c r="B75" s="17"/>
      <c r="C75" s="99"/>
      <c r="D75" s="18" t="s">
        <v>77</v>
      </c>
      <c r="E75" s="20">
        <v>687202.68</v>
      </c>
      <c r="F75" s="20">
        <v>39016.11</v>
      </c>
      <c r="G75" s="20">
        <f t="shared" ref="G75:G80" si="12">E75+F75</f>
        <v>726218.79</v>
      </c>
      <c r="H75" s="20">
        <v>726218.79</v>
      </c>
      <c r="I75" s="20">
        <v>726218.79</v>
      </c>
      <c r="J75" s="20">
        <f t="shared" ref="J75:J80" si="13">I75-E75</f>
        <v>39016.109999999986</v>
      </c>
      <c r="K75" s="2"/>
    </row>
    <row r="76" spans="2:11" ht="15" customHeight="1" x14ac:dyDescent="0.2">
      <c r="B76" s="17"/>
      <c r="C76" s="99"/>
      <c r="D76" s="18" t="s">
        <v>78</v>
      </c>
      <c r="E76" s="20">
        <v>0</v>
      </c>
      <c r="F76" s="20">
        <v>70753.37</v>
      </c>
      <c r="G76" s="20">
        <f t="shared" si="12"/>
        <v>70753.37</v>
      </c>
      <c r="H76" s="20">
        <v>70753.37</v>
      </c>
      <c r="I76" s="20">
        <v>70753.37</v>
      </c>
      <c r="J76" s="20">
        <f t="shared" si="13"/>
        <v>70753.37</v>
      </c>
      <c r="K76" s="2"/>
    </row>
    <row r="77" spans="2:11" ht="15" customHeight="1" x14ac:dyDescent="0.2">
      <c r="B77" s="17"/>
      <c r="C77" s="99"/>
      <c r="D77" s="18" t="s">
        <v>79</v>
      </c>
      <c r="E77" s="20">
        <v>2417321.42</v>
      </c>
      <c r="F77" s="20">
        <v>-701003.43</v>
      </c>
      <c r="G77" s="20">
        <f t="shared" si="12"/>
        <v>1716317.9899999998</v>
      </c>
      <c r="H77" s="20">
        <v>1716317.99</v>
      </c>
      <c r="I77" s="20">
        <v>1716317.99</v>
      </c>
      <c r="J77" s="20">
        <f t="shared" si="13"/>
        <v>-701003.42999999993</v>
      </c>
      <c r="K77" s="2"/>
    </row>
    <row r="78" spans="2:11" ht="15" customHeight="1" x14ac:dyDescent="0.2">
      <c r="B78" s="17"/>
      <c r="C78" s="99"/>
      <c r="D78" s="18" t="s">
        <v>80</v>
      </c>
      <c r="E78" s="20">
        <v>644397.23</v>
      </c>
      <c r="F78" s="20">
        <v>-71412.350000000006</v>
      </c>
      <c r="G78" s="20">
        <f t="shared" si="12"/>
        <v>572984.88</v>
      </c>
      <c r="H78" s="20">
        <v>572984.88</v>
      </c>
      <c r="I78" s="20">
        <v>572984.88</v>
      </c>
      <c r="J78" s="20">
        <f t="shared" si="13"/>
        <v>-71412.349999999977</v>
      </c>
      <c r="K78" s="2"/>
    </row>
    <row r="79" spans="2:11" ht="15" customHeight="1" x14ac:dyDescent="0.2">
      <c r="B79" s="17"/>
      <c r="C79" s="99"/>
      <c r="D79" s="18" t="s">
        <v>81</v>
      </c>
      <c r="E79" s="20">
        <v>173119.28</v>
      </c>
      <c r="F79" s="20">
        <v>-58688.44</v>
      </c>
      <c r="G79" s="20">
        <f t="shared" si="12"/>
        <v>114430.84</v>
      </c>
      <c r="H79" s="20">
        <v>114430.84</v>
      </c>
      <c r="I79" s="20">
        <v>114430.84</v>
      </c>
      <c r="J79" s="20">
        <f t="shared" si="13"/>
        <v>-58688.44</v>
      </c>
      <c r="K79" s="2"/>
    </row>
    <row r="80" spans="2:11" ht="15" customHeight="1" x14ac:dyDescent="0.2">
      <c r="B80" s="17"/>
      <c r="C80" s="99"/>
      <c r="D80" s="18" t="s">
        <v>82</v>
      </c>
      <c r="E80" s="20">
        <v>2239130.21</v>
      </c>
      <c r="F80" s="20">
        <v>-260686.88</v>
      </c>
      <c r="G80" s="20">
        <f t="shared" si="12"/>
        <v>1978443.33</v>
      </c>
      <c r="H80" s="20">
        <v>1978443.33</v>
      </c>
      <c r="I80" s="20">
        <v>1978443.33</v>
      </c>
      <c r="J80" s="20">
        <f t="shared" si="13"/>
        <v>-260686.87999999989</v>
      </c>
      <c r="K80" s="2"/>
    </row>
    <row r="81" spans="2:11" ht="15" customHeight="1" x14ac:dyDescent="0.2">
      <c r="B81" s="23"/>
      <c r="C81" s="102" t="s">
        <v>83</v>
      </c>
      <c r="D81" s="24"/>
      <c r="E81" s="22">
        <f>E82</f>
        <v>176741836.47999999</v>
      </c>
      <c r="F81" s="22">
        <f>F82</f>
        <v>25083163.25</v>
      </c>
      <c r="G81" s="22">
        <f>E81+F81</f>
        <v>201824999.72999999</v>
      </c>
      <c r="H81" s="22">
        <f>H82</f>
        <v>201806992.13</v>
      </c>
      <c r="I81" s="22">
        <f>I82</f>
        <v>201806992.13</v>
      </c>
      <c r="J81" s="22">
        <f t="shared" ref="J81:J92" si="14">I81-E81</f>
        <v>25065155.650000006</v>
      </c>
      <c r="K81" s="2"/>
    </row>
    <row r="82" spans="2:11" s="40" customFormat="1" ht="15" customHeight="1" x14ac:dyDescent="0.2">
      <c r="B82" s="25"/>
      <c r="C82" s="103" t="s">
        <v>84</v>
      </c>
      <c r="D82" s="26"/>
      <c r="E82" s="28">
        <f>E83+E86</f>
        <v>176741836.47999999</v>
      </c>
      <c r="F82" s="28">
        <f>F83+F86</f>
        <v>25083163.25</v>
      </c>
      <c r="G82" s="28">
        <f t="shared" ref="G82:G92" si="15">E82+F82</f>
        <v>201824999.72999999</v>
      </c>
      <c r="H82" s="28">
        <f>H83+H86</f>
        <v>201806992.13</v>
      </c>
      <c r="I82" s="28">
        <f>I83+I86</f>
        <v>201806992.13</v>
      </c>
      <c r="J82" s="28">
        <f t="shared" si="14"/>
        <v>25065155.650000006</v>
      </c>
      <c r="K82" s="39"/>
    </row>
    <row r="83" spans="2:11" ht="15" customHeight="1" x14ac:dyDescent="0.2">
      <c r="B83" s="17"/>
      <c r="C83" s="99"/>
      <c r="D83" s="26" t="s">
        <v>95</v>
      </c>
      <c r="E83" s="28">
        <f>E84+E85</f>
        <v>150409452.84999999</v>
      </c>
      <c r="F83" s="28">
        <f>F84+F85</f>
        <v>23628072.579999998</v>
      </c>
      <c r="G83" s="28">
        <f t="shared" si="15"/>
        <v>174037525.43000001</v>
      </c>
      <c r="H83" s="28">
        <f>H84+H85</f>
        <v>174021950.72999999</v>
      </c>
      <c r="I83" s="28">
        <f>I84+I85</f>
        <v>174021950.72999999</v>
      </c>
      <c r="J83" s="28">
        <f t="shared" si="14"/>
        <v>23612497.879999995</v>
      </c>
      <c r="K83" s="2"/>
    </row>
    <row r="84" spans="2:11" ht="15" customHeight="1" x14ac:dyDescent="0.2">
      <c r="B84" s="17"/>
      <c r="C84" s="99"/>
      <c r="D84" s="18" t="s">
        <v>97</v>
      </c>
      <c r="E84" s="20">
        <v>150409452.84999999</v>
      </c>
      <c r="F84" s="20">
        <v>23556329.149999999</v>
      </c>
      <c r="G84" s="20">
        <f t="shared" si="15"/>
        <v>173965782</v>
      </c>
      <c r="H84" s="20">
        <v>173965782</v>
      </c>
      <c r="I84" s="20">
        <v>173965782</v>
      </c>
      <c r="J84" s="20">
        <f t="shared" si="14"/>
        <v>23556329.150000006</v>
      </c>
      <c r="K84" s="2"/>
    </row>
    <row r="85" spans="2:11" ht="15" customHeight="1" x14ac:dyDescent="0.2">
      <c r="B85" s="17"/>
      <c r="C85" s="99"/>
      <c r="D85" s="18" t="s">
        <v>85</v>
      </c>
      <c r="E85" s="20">
        <v>0</v>
      </c>
      <c r="F85" s="20">
        <v>71743.429999999993</v>
      </c>
      <c r="G85" s="20">
        <f t="shared" si="15"/>
        <v>71743.429999999993</v>
      </c>
      <c r="H85" s="20">
        <v>56168.73</v>
      </c>
      <c r="I85" s="20">
        <v>56168.73</v>
      </c>
      <c r="J85" s="20">
        <f>I85-E85</f>
        <v>56168.73</v>
      </c>
      <c r="K85" s="2"/>
    </row>
    <row r="86" spans="2:11" s="40" customFormat="1" ht="15" customHeight="1" x14ac:dyDescent="0.2">
      <c r="B86" s="25"/>
      <c r="C86" s="103"/>
      <c r="D86" s="26" t="s">
        <v>96</v>
      </c>
      <c r="E86" s="28">
        <f>SUM(E87:E89)</f>
        <v>26332383.629999999</v>
      </c>
      <c r="F86" s="28">
        <f>SUM(F87:F89)</f>
        <v>1455090.67</v>
      </c>
      <c r="G86" s="28">
        <f t="shared" si="15"/>
        <v>27787474.299999997</v>
      </c>
      <c r="H86" s="28">
        <f>SUM(H87:H89)</f>
        <v>27785041.399999999</v>
      </c>
      <c r="I86" s="28">
        <f>SUM(I87:I89)</f>
        <v>27785041.399999999</v>
      </c>
      <c r="J86" s="28">
        <f t="shared" si="14"/>
        <v>1452657.7699999996</v>
      </c>
      <c r="K86" s="39"/>
    </row>
    <row r="87" spans="2:11" ht="15" customHeight="1" x14ac:dyDescent="0.2">
      <c r="B87" s="17"/>
      <c r="C87" s="99"/>
      <c r="D87" s="18" t="s">
        <v>98</v>
      </c>
      <c r="E87" s="20">
        <v>26332383.629999999</v>
      </c>
      <c r="F87" s="20">
        <v>1451310.71</v>
      </c>
      <c r="G87" s="20">
        <f t="shared" si="15"/>
        <v>27783694.34</v>
      </c>
      <c r="H87" s="20">
        <v>27783694.34</v>
      </c>
      <c r="I87" s="20">
        <v>27783694.34</v>
      </c>
      <c r="J87" s="20">
        <f t="shared" si="14"/>
        <v>1451310.7100000009</v>
      </c>
      <c r="K87" s="2"/>
    </row>
    <row r="88" spans="2:11" ht="15" customHeight="1" x14ac:dyDescent="0.2">
      <c r="B88" s="17"/>
      <c r="C88" s="99"/>
      <c r="D88" s="18" t="s">
        <v>86</v>
      </c>
      <c r="E88" s="20">
        <v>0</v>
      </c>
      <c r="F88" s="20">
        <v>1347.06</v>
      </c>
      <c r="G88" s="20">
        <f t="shared" ref="G88" si="16">E88+F88</f>
        <v>1347.06</v>
      </c>
      <c r="H88" s="20">
        <v>1347.06</v>
      </c>
      <c r="I88" s="20">
        <v>1347.06</v>
      </c>
      <c r="J88" s="20">
        <f t="shared" ref="J88" si="17">I88-E88</f>
        <v>1347.06</v>
      </c>
      <c r="K88" s="2"/>
    </row>
    <row r="89" spans="2:11" ht="15" customHeight="1" x14ac:dyDescent="0.2">
      <c r="B89" s="17"/>
      <c r="C89" s="99"/>
      <c r="D89" s="18" t="s">
        <v>94</v>
      </c>
      <c r="E89" s="20">
        <v>0</v>
      </c>
      <c r="F89" s="20">
        <v>2432.9</v>
      </c>
      <c r="G89" s="20">
        <f t="shared" si="15"/>
        <v>2432.9</v>
      </c>
      <c r="H89" s="20">
        <v>0</v>
      </c>
      <c r="I89" s="20">
        <v>0</v>
      </c>
      <c r="J89" s="20">
        <f t="shared" si="14"/>
        <v>0</v>
      </c>
      <c r="K89" s="2"/>
    </row>
    <row r="90" spans="2:11" ht="15" customHeight="1" x14ac:dyDescent="0.2">
      <c r="B90" s="41"/>
      <c r="C90" s="107" t="s">
        <v>87</v>
      </c>
      <c r="D90" s="10"/>
      <c r="E90" s="22">
        <v>0</v>
      </c>
      <c r="F90" s="22">
        <v>0</v>
      </c>
      <c r="G90" s="28">
        <f t="shared" si="15"/>
        <v>0</v>
      </c>
      <c r="H90" s="22">
        <v>0</v>
      </c>
      <c r="I90" s="22">
        <v>0</v>
      </c>
      <c r="J90" s="28">
        <f t="shared" si="14"/>
        <v>0</v>
      </c>
      <c r="K90" s="2"/>
    </row>
    <row r="91" spans="2:11" x14ac:dyDescent="0.2">
      <c r="B91" s="119" t="s">
        <v>22</v>
      </c>
      <c r="C91" s="120"/>
      <c r="D91" s="121"/>
      <c r="E91" s="42">
        <v>0</v>
      </c>
      <c r="F91" s="42">
        <v>0</v>
      </c>
      <c r="G91" s="9">
        <f t="shared" si="15"/>
        <v>0</v>
      </c>
      <c r="H91" s="42">
        <v>0</v>
      </c>
      <c r="I91" s="42">
        <v>0</v>
      </c>
      <c r="J91" s="9">
        <f t="shared" si="14"/>
        <v>0</v>
      </c>
      <c r="K91" s="2"/>
    </row>
    <row r="92" spans="2:11" ht="15" customHeight="1" x14ac:dyDescent="0.2">
      <c r="B92" s="122" t="s">
        <v>23</v>
      </c>
      <c r="C92" s="123"/>
      <c r="D92" s="124"/>
      <c r="E92" s="109">
        <v>0</v>
      </c>
      <c r="F92" s="109">
        <v>0</v>
      </c>
      <c r="G92" s="110">
        <f t="shared" si="15"/>
        <v>0</v>
      </c>
      <c r="H92" s="109">
        <v>0</v>
      </c>
      <c r="I92" s="109">
        <v>0</v>
      </c>
      <c r="J92" s="110">
        <f t="shared" si="14"/>
        <v>0</v>
      </c>
      <c r="K92" s="2"/>
    </row>
    <row r="93" spans="2:11" ht="21" customHeight="1" x14ac:dyDescent="0.2">
      <c r="B93" s="46"/>
      <c r="C93" s="125" t="s">
        <v>24</v>
      </c>
      <c r="D93" s="126"/>
      <c r="E93" s="47">
        <f>E10+E25+E26+E27+E45+E53+E57+E63+E91+E92</f>
        <v>222330927.70999998</v>
      </c>
      <c r="F93" s="47">
        <f>F10+F25+F26+F27+F45+F53+F57+F63+F91+F92</f>
        <v>26978634.869999997</v>
      </c>
      <c r="G93" s="47">
        <f>E93+F93</f>
        <v>249309562.57999998</v>
      </c>
      <c r="H93" s="47">
        <f>H10+H25+H26+H27+H45+H53+H57+H63+H91+H92</f>
        <v>249192873.83999997</v>
      </c>
      <c r="I93" s="47">
        <f>I10+I25+I26+I27+I45+I53+I57+I63+I91+I92</f>
        <v>249192873.83999997</v>
      </c>
      <c r="J93" s="146">
        <f>I93-E93</f>
        <v>26861946.129999995</v>
      </c>
      <c r="K93" s="2"/>
    </row>
    <row r="94" spans="2:11" ht="16.5" customHeight="1" x14ac:dyDescent="0.2">
      <c r="B94" s="94"/>
      <c r="C94" s="95"/>
      <c r="D94" s="95"/>
      <c r="E94" s="96"/>
      <c r="F94" s="96"/>
      <c r="G94" s="96"/>
      <c r="H94" s="148" t="s">
        <v>25</v>
      </c>
      <c r="I94" s="149"/>
      <c r="J94" s="147"/>
      <c r="K94" s="2"/>
    </row>
    <row r="95" spans="2:11" ht="15" customHeight="1" x14ac:dyDescent="0.2">
      <c r="B95" s="132" t="s">
        <v>26</v>
      </c>
      <c r="C95" s="133"/>
      <c r="D95" s="134"/>
      <c r="E95" s="152" t="s">
        <v>2</v>
      </c>
      <c r="F95" s="153"/>
      <c r="G95" s="153"/>
      <c r="H95" s="153"/>
      <c r="I95" s="154"/>
      <c r="J95" s="144" t="s">
        <v>3</v>
      </c>
      <c r="K95" s="2"/>
    </row>
    <row r="96" spans="2:11" ht="30" x14ac:dyDescent="0.2">
      <c r="B96" s="135"/>
      <c r="C96" s="136"/>
      <c r="D96" s="137"/>
      <c r="E96" s="6" t="s">
        <v>4</v>
      </c>
      <c r="F96" s="5" t="s">
        <v>27</v>
      </c>
      <c r="G96" s="6" t="s">
        <v>6</v>
      </c>
      <c r="H96" s="6" t="s">
        <v>7</v>
      </c>
      <c r="I96" s="6" t="s">
        <v>8</v>
      </c>
      <c r="J96" s="144"/>
      <c r="K96" s="2"/>
    </row>
    <row r="97" spans="2:11" ht="15" customHeight="1" x14ac:dyDescent="0.2">
      <c r="B97" s="138"/>
      <c r="C97" s="139"/>
      <c r="D97" s="140"/>
      <c r="E97" s="6" t="s">
        <v>28</v>
      </c>
      <c r="F97" s="6" t="s">
        <v>9</v>
      </c>
      <c r="G97" s="6" t="s">
        <v>10</v>
      </c>
      <c r="H97" s="6" t="s">
        <v>11</v>
      </c>
      <c r="I97" s="6" t="s">
        <v>12</v>
      </c>
      <c r="J97" s="6" t="s">
        <v>13</v>
      </c>
      <c r="K97" s="2"/>
    </row>
    <row r="98" spans="2:11" ht="15" customHeight="1" x14ac:dyDescent="0.2">
      <c r="B98" s="155" t="s">
        <v>29</v>
      </c>
      <c r="C98" s="156"/>
      <c r="D98" s="156"/>
      <c r="E98" s="48">
        <f>E99+E114+E115+E116+E134+E142+E146+E174</f>
        <v>222330927.70999998</v>
      </c>
      <c r="F98" s="48">
        <f>F99+F114+F115+F116+F134+F142+F146+F174</f>
        <v>25996817.629999999</v>
      </c>
      <c r="G98" s="48">
        <f>E98+F98</f>
        <v>248327745.33999997</v>
      </c>
      <c r="H98" s="48">
        <f>H99+H114+H115+H116+H134+H142+H146+H174</f>
        <v>248309737.73999998</v>
      </c>
      <c r="I98" s="48">
        <f>I99+I114+I115+I116+I134+I142+I146+I174</f>
        <v>248309737.73999998</v>
      </c>
      <c r="J98" s="48">
        <f>I98-E98</f>
        <v>25978810.030000001</v>
      </c>
      <c r="K98" s="2"/>
    </row>
    <row r="99" spans="2:11" ht="15" customHeight="1" x14ac:dyDescent="0.2">
      <c r="B99" s="49"/>
      <c r="C99" s="157" t="s">
        <v>14</v>
      </c>
      <c r="D99" s="157"/>
      <c r="E99" s="50">
        <f>E100+E106+E111</f>
        <v>127295.19</v>
      </c>
      <c r="F99" s="50">
        <f>F100+F106+F111</f>
        <v>18798.700000000004</v>
      </c>
      <c r="G99" s="51">
        <f>E99+F99</f>
        <v>146093.89000000001</v>
      </c>
      <c r="H99" s="50">
        <f>H100+H106+H111</f>
        <v>146093.89000000001</v>
      </c>
      <c r="I99" s="50">
        <f>I100+I106+I111</f>
        <v>146093.89000000001</v>
      </c>
      <c r="J99" s="51">
        <f>I99-E99</f>
        <v>18798.700000000012</v>
      </c>
      <c r="K99" s="2"/>
    </row>
    <row r="100" spans="2:11" ht="15" customHeight="1" x14ac:dyDescent="0.2">
      <c r="B100" s="52"/>
      <c r="C100" s="97" t="s">
        <v>31</v>
      </c>
      <c r="D100" s="98"/>
      <c r="E100" s="53">
        <f>E101</f>
        <v>38655.82</v>
      </c>
      <c r="F100" s="53">
        <f>F101</f>
        <v>28679.45</v>
      </c>
      <c r="G100" s="54">
        <f t="shared" ref="G100:G187" si="18">E100+F100</f>
        <v>67335.27</v>
      </c>
      <c r="H100" s="53">
        <f>H101</f>
        <v>67335.26999999999</v>
      </c>
      <c r="I100" s="53">
        <f>I101</f>
        <v>67335.26999999999</v>
      </c>
      <c r="J100" s="54">
        <f t="shared" ref="J100:J187" si="19">I100-E100</f>
        <v>28679.44999999999</v>
      </c>
      <c r="K100" s="2"/>
    </row>
    <row r="101" spans="2:11" ht="15" customHeight="1" x14ac:dyDescent="0.2">
      <c r="B101" s="17"/>
      <c r="C101" s="99" t="s">
        <v>32</v>
      </c>
      <c r="D101" s="100"/>
      <c r="E101" s="55">
        <f>SUM(E102:E105)</f>
        <v>38655.82</v>
      </c>
      <c r="F101" s="55">
        <f>SUM(F102:F105)</f>
        <v>28679.45</v>
      </c>
      <c r="G101" s="56">
        <f t="shared" si="18"/>
        <v>67335.27</v>
      </c>
      <c r="H101" s="55">
        <f>SUM(H102:H105)</f>
        <v>67335.26999999999</v>
      </c>
      <c r="I101" s="55">
        <f>SUM(I102:I105)</f>
        <v>67335.26999999999</v>
      </c>
      <c r="J101" s="56">
        <f t="shared" si="19"/>
        <v>28679.44999999999</v>
      </c>
      <c r="K101" s="2"/>
    </row>
    <row r="102" spans="2:11" ht="15" customHeight="1" x14ac:dyDescent="0.2">
      <c r="B102" s="17"/>
      <c r="C102" s="100"/>
      <c r="D102" s="18" t="s">
        <v>33</v>
      </c>
      <c r="E102" s="19">
        <v>236.9</v>
      </c>
      <c r="F102" s="19">
        <v>-236.9</v>
      </c>
      <c r="G102" s="20">
        <f t="shared" si="18"/>
        <v>0</v>
      </c>
      <c r="H102" s="19">
        <v>0</v>
      </c>
      <c r="I102" s="19">
        <v>0</v>
      </c>
      <c r="J102" s="20">
        <f t="shared" si="19"/>
        <v>-236.9</v>
      </c>
      <c r="K102" s="2"/>
    </row>
    <row r="103" spans="2:11" ht="15" customHeight="1" x14ac:dyDescent="0.2">
      <c r="B103" s="17"/>
      <c r="C103" s="100"/>
      <c r="D103" s="18" t="s">
        <v>34</v>
      </c>
      <c r="E103" s="19">
        <v>32571.06</v>
      </c>
      <c r="F103" s="19">
        <v>5560.8</v>
      </c>
      <c r="G103" s="20">
        <f t="shared" si="18"/>
        <v>38131.86</v>
      </c>
      <c r="H103" s="19">
        <v>38131.86</v>
      </c>
      <c r="I103" s="19">
        <v>38131.86</v>
      </c>
      <c r="J103" s="20">
        <f t="shared" si="19"/>
        <v>5560.7999999999993</v>
      </c>
      <c r="K103" s="2"/>
    </row>
    <row r="104" spans="2:11" ht="30" x14ac:dyDescent="0.2">
      <c r="B104" s="17"/>
      <c r="C104" s="100"/>
      <c r="D104" s="18" t="s">
        <v>35</v>
      </c>
      <c r="E104" s="19">
        <v>5847.86</v>
      </c>
      <c r="F104" s="19">
        <v>-3555.98</v>
      </c>
      <c r="G104" s="20">
        <f t="shared" si="18"/>
        <v>2291.8799999999997</v>
      </c>
      <c r="H104" s="19">
        <v>2291.88</v>
      </c>
      <c r="I104" s="19">
        <v>2291.88</v>
      </c>
      <c r="J104" s="20">
        <f t="shared" si="19"/>
        <v>-3555.9799999999996</v>
      </c>
      <c r="K104" s="2"/>
    </row>
    <row r="105" spans="2:11" ht="15" customHeight="1" x14ac:dyDescent="0.2">
      <c r="B105" s="17"/>
      <c r="C105" s="100"/>
      <c r="D105" s="18" t="s">
        <v>36</v>
      </c>
      <c r="E105" s="19">
        <v>0</v>
      </c>
      <c r="F105" s="19">
        <v>26911.53</v>
      </c>
      <c r="G105" s="20">
        <f t="shared" si="18"/>
        <v>26911.53</v>
      </c>
      <c r="H105" s="19">
        <v>26911.53</v>
      </c>
      <c r="I105" s="19">
        <v>26911.53</v>
      </c>
      <c r="J105" s="20">
        <f t="shared" si="19"/>
        <v>26911.53</v>
      </c>
      <c r="K105" s="2"/>
    </row>
    <row r="106" spans="2:11" ht="15" customHeight="1" x14ac:dyDescent="0.2">
      <c r="B106" s="57"/>
      <c r="C106" s="101" t="s">
        <v>37</v>
      </c>
      <c r="D106" s="58"/>
      <c r="E106" s="59">
        <f>E107</f>
        <v>69013.08</v>
      </c>
      <c r="F106" s="59">
        <f>F107</f>
        <v>-4877.4699999999993</v>
      </c>
      <c r="G106" s="60">
        <f t="shared" si="18"/>
        <v>64135.61</v>
      </c>
      <c r="H106" s="59">
        <f>H107</f>
        <v>64135.61</v>
      </c>
      <c r="I106" s="59">
        <f>I107</f>
        <v>64135.61</v>
      </c>
      <c r="J106" s="60">
        <f t="shared" si="19"/>
        <v>-4877.4700000000012</v>
      </c>
      <c r="K106" s="2"/>
    </row>
    <row r="107" spans="2:11" ht="15" customHeight="1" x14ac:dyDescent="0.2">
      <c r="B107" s="17"/>
      <c r="C107" s="99" t="s">
        <v>37</v>
      </c>
      <c r="D107" s="18"/>
      <c r="E107" s="19">
        <f>SUM(E108:E110)</f>
        <v>69013.08</v>
      </c>
      <c r="F107" s="19">
        <f>SUM(F108:F110)</f>
        <v>-4877.4699999999993</v>
      </c>
      <c r="G107" s="20">
        <f t="shared" si="18"/>
        <v>64135.61</v>
      </c>
      <c r="H107" s="19">
        <f>SUM(H108:H110)</f>
        <v>64135.61</v>
      </c>
      <c r="I107" s="19">
        <f>SUM(I108:I110)</f>
        <v>64135.61</v>
      </c>
      <c r="J107" s="20">
        <f t="shared" si="19"/>
        <v>-4877.4700000000012</v>
      </c>
      <c r="K107" s="2"/>
    </row>
    <row r="108" spans="2:11" ht="15" customHeight="1" x14ac:dyDescent="0.2">
      <c r="B108" s="17"/>
      <c r="C108" s="100"/>
      <c r="D108" s="18" t="s">
        <v>38</v>
      </c>
      <c r="E108" s="19">
        <v>12719.5</v>
      </c>
      <c r="F108" s="19">
        <v>76.400000000000006</v>
      </c>
      <c r="G108" s="20">
        <f t="shared" si="18"/>
        <v>12795.9</v>
      </c>
      <c r="H108" s="19">
        <v>12795.9</v>
      </c>
      <c r="I108" s="19">
        <v>12795.9</v>
      </c>
      <c r="J108" s="20">
        <f t="shared" si="19"/>
        <v>76.399999999999636</v>
      </c>
      <c r="K108" s="2"/>
    </row>
    <row r="109" spans="2:11" ht="15" customHeight="1" x14ac:dyDescent="0.2">
      <c r="B109" s="17"/>
      <c r="C109" s="100"/>
      <c r="D109" s="18" t="s">
        <v>39</v>
      </c>
      <c r="E109" s="19">
        <v>21616.28</v>
      </c>
      <c r="F109" s="19">
        <v>6080.76</v>
      </c>
      <c r="G109" s="20">
        <f t="shared" si="18"/>
        <v>27697.040000000001</v>
      </c>
      <c r="H109" s="19">
        <v>27697.040000000001</v>
      </c>
      <c r="I109" s="19">
        <v>27697.040000000001</v>
      </c>
      <c r="J109" s="20">
        <f t="shared" si="19"/>
        <v>6080.760000000002</v>
      </c>
      <c r="K109" s="2"/>
    </row>
    <row r="110" spans="2:11" ht="15" customHeight="1" x14ac:dyDescent="0.2">
      <c r="B110" s="17"/>
      <c r="C110" s="100"/>
      <c r="D110" s="18" t="s">
        <v>40</v>
      </c>
      <c r="E110" s="19">
        <v>34677.300000000003</v>
      </c>
      <c r="F110" s="19">
        <v>-11034.63</v>
      </c>
      <c r="G110" s="20">
        <f t="shared" si="18"/>
        <v>23642.670000000006</v>
      </c>
      <c r="H110" s="19">
        <v>23642.67</v>
      </c>
      <c r="I110" s="19">
        <v>23642.67</v>
      </c>
      <c r="J110" s="20">
        <f t="shared" si="19"/>
        <v>-11034.630000000005</v>
      </c>
      <c r="K110" s="2"/>
    </row>
    <row r="111" spans="2:11" ht="27" customHeight="1" x14ac:dyDescent="0.2">
      <c r="B111" s="57"/>
      <c r="C111" s="163" t="s">
        <v>89</v>
      </c>
      <c r="D111" s="164"/>
      <c r="E111" s="59">
        <f>E112</f>
        <v>19626.29</v>
      </c>
      <c r="F111" s="59">
        <f>F112</f>
        <v>-5003.28</v>
      </c>
      <c r="G111" s="60">
        <f t="shared" si="18"/>
        <v>14623.010000000002</v>
      </c>
      <c r="H111" s="59">
        <f>H112</f>
        <v>14623.01</v>
      </c>
      <c r="I111" s="59">
        <f>I112</f>
        <v>14623.01</v>
      </c>
      <c r="J111" s="60">
        <f t="shared" si="19"/>
        <v>-5003.2800000000007</v>
      </c>
      <c r="K111" s="2"/>
    </row>
    <row r="112" spans="2:11" ht="15" customHeight="1" x14ac:dyDescent="0.2">
      <c r="B112" s="17"/>
      <c r="C112" s="99" t="s">
        <v>37</v>
      </c>
      <c r="D112" s="18"/>
      <c r="E112" s="19">
        <f>E113</f>
        <v>19626.29</v>
      </c>
      <c r="F112" s="19">
        <f>F113</f>
        <v>-5003.28</v>
      </c>
      <c r="G112" s="20">
        <f t="shared" si="18"/>
        <v>14623.010000000002</v>
      </c>
      <c r="H112" s="19">
        <f>H113</f>
        <v>14623.01</v>
      </c>
      <c r="I112" s="19">
        <f>I113</f>
        <v>14623.01</v>
      </c>
      <c r="J112" s="20">
        <f t="shared" si="19"/>
        <v>-5003.2800000000007</v>
      </c>
      <c r="K112" s="2"/>
    </row>
    <row r="113" spans="2:11" ht="15" customHeight="1" x14ac:dyDescent="0.2">
      <c r="B113" s="17"/>
      <c r="C113" s="100"/>
      <c r="D113" s="18" t="s">
        <v>41</v>
      </c>
      <c r="E113" s="19">
        <v>19626.29</v>
      </c>
      <c r="F113" s="19">
        <v>-5003.28</v>
      </c>
      <c r="G113" s="20">
        <f t="shared" si="18"/>
        <v>14623.010000000002</v>
      </c>
      <c r="H113" s="19">
        <v>14623.01</v>
      </c>
      <c r="I113" s="19">
        <v>14623.01</v>
      </c>
      <c r="J113" s="20">
        <v>-12553.16</v>
      </c>
      <c r="K113" s="2"/>
    </row>
    <row r="114" spans="2:11" ht="15" customHeight="1" x14ac:dyDescent="0.2">
      <c r="B114" s="61"/>
      <c r="C114" s="111" t="s">
        <v>15</v>
      </c>
      <c r="D114" s="112"/>
      <c r="E114" s="62">
        <v>0</v>
      </c>
      <c r="F114" s="62">
        <v>0</v>
      </c>
      <c r="G114" s="63">
        <f t="shared" si="18"/>
        <v>0</v>
      </c>
      <c r="H114" s="62">
        <v>0</v>
      </c>
      <c r="I114" s="62">
        <v>0</v>
      </c>
      <c r="J114" s="63">
        <f t="shared" si="19"/>
        <v>0</v>
      </c>
      <c r="K114" s="2"/>
    </row>
    <row r="115" spans="2:11" ht="15" customHeight="1" x14ac:dyDescent="0.2">
      <c r="B115" s="61"/>
      <c r="C115" s="111" t="s">
        <v>16</v>
      </c>
      <c r="D115" s="112"/>
      <c r="E115" s="62">
        <v>0</v>
      </c>
      <c r="F115" s="62">
        <v>0</v>
      </c>
      <c r="G115" s="63">
        <f t="shared" si="18"/>
        <v>0</v>
      </c>
      <c r="H115" s="62">
        <v>0</v>
      </c>
      <c r="I115" s="62">
        <v>0</v>
      </c>
      <c r="J115" s="63">
        <f t="shared" si="19"/>
        <v>0</v>
      </c>
      <c r="K115" s="2"/>
    </row>
    <row r="116" spans="2:11" ht="15" customHeight="1" x14ac:dyDescent="0.2">
      <c r="B116" s="61"/>
      <c r="C116" s="111" t="s">
        <v>17</v>
      </c>
      <c r="D116" s="112"/>
      <c r="E116" s="62">
        <f>E117+E122+E131</f>
        <v>2370677.1999999997</v>
      </c>
      <c r="F116" s="62">
        <f>F117+F122+F131</f>
        <v>323909.87</v>
      </c>
      <c r="G116" s="63">
        <f t="shared" si="18"/>
        <v>2694587.07</v>
      </c>
      <c r="H116" s="62">
        <f>H117+H122+H131</f>
        <v>2694587.0700000003</v>
      </c>
      <c r="I116" s="62">
        <f>I117+I122+I131</f>
        <v>2694587.0700000003</v>
      </c>
      <c r="J116" s="63">
        <f t="shared" si="19"/>
        <v>323909.87000000058</v>
      </c>
      <c r="K116" s="2"/>
    </row>
    <row r="117" spans="2:11" ht="15" customHeight="1" x14ac:dyDescent="0.2">
      <c r="B117" s="61"/>
      <c r="C117" s="101" t="s">
        <v>42</v>
      </c>
      <c r="D117" s="58"/>
      <c r="E117" s="59">
        <f>E118</f>
        <v>173317.56</v>
      </c>
      <c r="F117" s="59">
        <f>F118</f>
        <v>137658.87</v>
      </c>
      <c r="G117" s="60">
        <f t="shared" si="18"/>
        <v>310976.43</v>
      </c>
      <c r="H117" s="59">
        <f>H118</f>
        <v>310976.43</v>
      </c>
      <c r="I117" s="59">
        <f>I118</f>
        <v>310976.43</v>
      </c>
      <c r="J117" s="60">
        <f t="shared" si="19"/>
        <v>137658.87</v>
      </c>
      <c r="K117" s="2"/>
    </row>
    <row r="118" spans="2:11" ht="15" customHeight="1" x14ac:dyDescent="0.2">
      <c r="B118" s="61"/>
      <c r="C118" s="99" t="s">
        <v>43</v>
      </c>
      <c r="D118" s="18"/>
      <c r="E118" s="19">
        <f>SUM(E119:E121)</f>
        <v>173317.56</v>
      </c>
      <c r="F118" s="19">
        <f>SUM(F119:F121)</f>
        <v>137658.87</v>
      </c>
      <c r="G118" s="20">
        <f t="shared" si="18"/>
        <v>310976.43</v>
      </c>
      <c r="H118" s="19">
        <f>SUM(H119:H121)</f>
        <v>310976.43</v>
      </c>
      <c r="I118" s="19">
        <f>SUM(I119:I121)</f>
        <v>310976.43</v>
      </c>
      <c r="J118" s="20">
        <f t="shared" si="19"/>
        <v>137658.87</v>
      </c>
      <c r="K118" s="2"/>
    </row>
    <row r="119" spans="2:11" ht="30" x14ac:dyDescent="0.2">
      <c r="B119" s="61"/>
      <c r="C119" s="100"/>
      <c r="D119" s="18" t="s">
        <v>44</v>
      </c>
      <c r="E119" s="19">
        <v>1876.14</v>
      </c>
      <c r="F119" s="19">
        <v>385.66</v>
      </c>
      <c r="G119" s="20">
        <v>2261.8000000000002</v>
      </c>
      <c r="H119" s="19">
        <v>2261.8000000000002</v>
      </c>
      <c r="I119" s="19">
        <v>2261.8000000000002</v>
      </c>
      <c r="J119" s="20">
        <f t="shared" si="19"/>
        <v>385.66000000000008</v>
      </c>
      <c r="K119" s="2"/>
    </row>
    <row r="120" spans="2:11" ht="15" customHeight="1" x14ac:dyDescent="0.2">
      <c r="B120" s="61"/>
      <c r="C120" s="100"/>
      <c r="D120" s="18" t="s">
        <v>45</v>
      </c>
      <c r="E120" s="19">
        <v>11098.95</v>
      </c>
      <c r="F120" s="19">
        <v>-10917.65</v>
      </c>
      <c r="G120" s="20">
        <v>181.30000000000109</v>
      </c>
      <c r="H120" s="19">
        <v>181.3</v>
      </c>
      <c r="I120" s="19">
        <v>181.3</v>
      </c>
      <c r="J120" s="20">
        <f t="shared" si="19"/>
        <v>-10917.650000000001</v>
      </c>
      <c r="K120" s="2"/>
    </row>
    <row r="121" spans="2:11" ht="15" customHeight="1" x14ac:dyDescent="0.2">
      <c r="B121" s="61"/>
      <c r="C121" s="100"/>
      <c r="D121" s="18" t="s">
        <v>46</v>
      </c>
      <c r="E121" s="19">
        <v>160342.47</v>
      </c>
      <c r="F121" s="19">
        <v>148190.85999999999</v>
      </c>
      <c r="G121" s="20">
        <v>308533.32999999996</v>
      </c>
      <c r="H121" s="19">
        <v>308533.33</v>
      </c>
      <c r="I121" s="19">
        <v>308533.33</v>
      </c>
      <c r="J121" s="20">
        <f t="shared" si="19"/>
        <v>148190.86000000002</v>
      </c>
      <c r="K121" s="2"/>
    </row>
    <row r="122" spans="2:11" ht="15" customHeight="1" x14ac:dyDescent="0.2">
      <c r="B122" s="61"/>
      <c r="C122" s="101" t="s">
        <v>47</v>
      </c>
      <c r="D122" s="18"/>
      <c r="E122" s="59">
        <f>E123</f>
        <v>2090826.74</v>
      </c>
      <c r="F122" s="59">
        <f>F123</f>
        <v>144613.9</v>
      </c>
      <c r="G122" s="60">
        <f t="shared" si="18"/>
        <v>2235440.64</v>
      </c>
      <c r="H122" s="59">
        <f>H123</f>
        <v>2235440.64</v>
      </c>
      <c r="I122" s="59">
        <f>I123</f>
        <v>2235440.64</v>
      </c>
      <c r="J122" s="60">
        <f t="shared" si="19"/>
        <v>144613.90000000014</v>
      </c>
      <c r="K122" s="2"/>
    </row>
    <row r="123" spans="2:11" ht="15" customHeight="1" x14ac:dyDescent="0.2">
      <c r="B123" s="61"/>
      <c r="C123" s="99" t="s">
        <v>43</v>
      </c>
      <c r="D123" s="18"/>
      <c r="E123" s="19">
        <f>SUM(E124:E130)</f>
        <v>2090826.74</v>
      </c>
      <c r="F123" s="19">
        <f>SUM(F124:F130)</f>
        <v>144613.9</v>
      </c>
      <c r="G123" s="20">
        <f t="shared" si="18"/>
        <v>2235440.64</v>
      </c>
      <c r="H123" s="19">
        <f>SUM(H124:H130)</f>
        <v>2235440.64</v>
      </c>
      <c r="I123" s="19">
        <f>SUM(I124:I130)</f>
        <v>2235440.64</v>
      </c>
      <c r="J123" s="20">
        <f t="shared" si="19"/>
        <v>144613.90000000014</v>
      </c>
      <c r="K123" s="2"/>
    </row>
    <row r="124" spans="2:11" ht="15" customHeight="1" x14ac:dyDescent="0.2">
      <c r="B124" s="61"/>
      <c r="C124" s="100"/>
      <c r="D124" s="18" t="s">
        <v>48</v>
      </c>
      <c r="E124" s="19">
        <v>765.91</v>
      </c>
      <c r="F124" s="19">
        <v>11389.19</v>
      </c>
      <c r="G124" s="20">
        <f t="shared" si="18"/>
        <v>12155.1</v>
      </c>
      <c r="H124" s="19">
        <v>12155.1</v>
      </c>
      <c r="I124" s="19">
        <v>12155.1</v>
      </c>
      <c r="J124" s="20">
        <f t="shared" si="19"/>
        <v>11389.19</v>
      </c>
      <c r="K124" s="2"/>
    </row>
    <row r="125" spans="2:11" ht="15" customHeight="1" x14ac:dyDescent="0.2">
      <c r="B125" s="61"/>
      <c r="C125" s="100"/>
      <c r="D125" s="18" t="s">
        <v>49</v>
      </c>
      <c r="E125" s="19">
        <v>3742.52</v>
      </c>
      <c r="F125" s="19">
        <v>3752.11</v>
      </c>
      <c r="G125" s="20">
        <f t="shared" si="18"/>
        <v>7494.63</v>
      </c>
      <c r="H125" s="19">
        <v>7494.63</v>
      </c>
      <c r="I125" s="19">
        <v>7494.63</v>
      </c>
      <c r="J125" s="20">
        <f t="shared" si="19"/>
        <v>3752.11</v>
      </c>
      <c r="K125" s="2"/>
    </row>
    <row r="126" spans="2:11" ht="15" customHeight="1" x14ac:dyDescent="0.2">
      <c r="B126" s="61"/>
      <c r="C126" s="100"/>
      <c r="D126" s="18" t="s">
        <v>50</v>
      </c>
      <c r="E126" s="19">
        <v>72054.259999999995</v>
      </c>
      <c r="F126" s="19">
        <v>19871.310000000001</v>
      </c>
      <c r="G126" s="20">
        <f t="shared" si="18"/>
        <v>91925.569999999992</v>
      </c>
      <c r="H126" s="19">
        <v>91925.57</v>
      </c>
      <c r="I126" s="19">
        <v>91925.57</v>
      </c>
      <c r="J126" s="20">
        <f t="shared" si="19"/>
        <v>19871.310000000012</v>
      </c>
      <c r="K126" s="2"/>
    </row>
    <row r="127" spans="2:11" ht="45" x14ac:dyDescent="0.2">
      <c r="B127" s="61"/>
      <c r="C127" s="100"/>
      <c r="D127" s="18" t="s">
        <v>51</v>
      </c>
      <c r="E127" s="19">
        <v>15369.09</v>
      </c>
      <c r="F127" s="19">
        <v>9485.1200000000008</v>
      </c>
      <c r="G127" s="20">
        <f t="shared" si="18"/>
        <v>24854.21</v>
      </c>
      <c r="H127" s="19">
        <v>24854.21</v>
      </c>
      <c r="I127" s="19">
        <v>24854.21</v>
      </c>
      <c r="J127" s="20">
        <f t="shared" si="19"/>
        <v>9485.119999999999</v>
      </c>
      <c r="K127" s="2"/>
    </row>
    <row r="128" spans="2:11" ht="15" customHeight="1" x14ac:dyDescent="0.2">
      <c r="B128" s="61"/>
      <c r="C128" s="100"/>
      <c r="D128" s="18" t="s">
        <v>52</v>
      </c>
      <c r="E128" s="19">
        <v>116063.07</v>
      </c>
      <c r="F128" s="19">
        <v>167740.82999999999</v>
      </c>
      <c r="G128" s="20">
        <f t="shared" si="18"/>
        <v>283803.90000000002</v>
      </c>
      <c r="H128" s="19">
        <v>283803.90000000002</v>
      </c>
      <c r="I128" s="19">
        <v>283803.90000000002</v>
      </c>
      <c r="J128" s="20">
        <f t="shared" si="19"/>
        <v>167740.83000000002</v>
      </c>
      <c r="K128" s="2"/>
    </row>
    <row r="129" spans="2:11" ht="15" customHeight="1" x14ac:dyDescent="0.2">
      <c r="B129" s="61"/>
      <c r="C129" s="100"/>
      <c r="D129" s="18" t="s">
        <v>53</v>
      </c>
      <c r="E129" s="19">
        <v>0</v>
      </c>
      <c r="F129" s="19">
        <v>3543.9</v>
      </c>
      <c r="G129" s="20">
        <f t="shared" si="18"/>
        <v>3543.9</v>
      </c>
      <c r="H129" s="19">
        <v>3543.9</v>
      </c>
      <c r="I129" s="19">
        <v>3543.9</v>
      </c>
      <c r="J129" s="20">
        <f t="shared" si="19"/>
        <v>3543.9</v>
      </c>
      <c r="K129" s="2"/>
    </row>
    <row r="130" spans="2:11" ht="15" customHeight="1" x14ac:dyDescent="0.2">
      <c r="B130" s="61"/>
      <c r="C130" s="100"/>
      <c r="D130" s="18" t="s">
        <v>54</v>
      </c>
      <c r="E130" s="19">
        <v>1882831.89</v>
      </c>
      <c r="F130" s="19">
        <v>-71168.56</v>
      </c>
      <c r="G130" s="20">
        <f t="shared" si="18"/>
        <v>1811663.3299999998</v>
      </c>
      <c r="H130" s="19">
        <v>1811663.33</v>
      </c>
      <c r="I130" s="19">
        <v>1811663.33</v>
      </c>
      <c r="J130" s="20">
        <f t="shared" si="19"/>
        <v>-71168.559999999823</v>
      </c>
      <c r="K130" s="2"/>
    </row>
    <row r="131" spans="2:11" ht="27" customHeight="1" x14ac:dyDescent="0.2">
      <c r="B131" s="61"/>
      <c r="C131" s="163" t="s">
        <v>55</v>
      </c>
      <c r="D131" s="164"/>
      <c r="E131" s="59">
        <f>E132</f>
        <v>106532.9</v>
      </c>
      <c r="F131" s="59">
        <f>F132</f>
        <v>41637.1</v>
      </c>
      <c r="G131" s="60">
        <f t="shared" si="18"/>
        <v>148170</v>
      </c>
      <c r="H131" s="59">
        <f>H132</f>
        <v>148170</v>
      </c>
      <c r="I131" s="59">
        <f>I132</f>
        <v>148170</v>
      </c>
      <c r="J131" s="60">
        <f t="shared" si="19"/>
        <v>41637.100000000006</v>
      </c>
      <c r="K131" s="2"/>
    </row>
    <row r="132" spans="2:11" ht="15" customHeight="1" x14ac:dyDescent="0.2">
      <c r="B132" s="61"/>
      <c r="C132" s="99" t="s">
        <v>43</v>
      </c>
      <c r="D132" s="18"/>
      <c r="E132" s="29">
        <f>E133</f>
        <v>106532.9</v>
      </c>
      <c r="F132" s="29">
        <f>F133</f>
        <v>41637.1</v>
      </c>
      <c r="G132" s="30">
        <f t="shared" si="18"/>
        <v>148170</v>
      </c>
      <c r="H132" s="29">
        <f>H133</f>
        <v>148170</v>
      </c>
      <c r="I132" s="29">
        <f>I133</f>
        <v>148170</v>
      </c>
      <c r="J132" s="30">
        <f t="shared" si="19"/>
        <v>41637.100000000006</v>
      </c>
      <c r="K132" s="2"/>
    </row>
    <row r="133" spans="2:11" ht="15" customHeight="1" x14ac:dyDescent="0.2">
      <c r="B133" s="61"/>
      <c r="C133" s="100"/>
      <c r="D133" s="18" t="s">
        <v>56</v>
      </c>
      <c r="E133" s="29">
        <v>106532.9</v>
      </c>
      <c r="F133" s="29">
        <v>41637.1</v>
      </c>
      <c r="G133" s="30">
        <f t="shared" si="18"/>
        <v>148170</v>
      </c>
      <c r="H133" s="29">
        <v>148170</v>
      </c>
      <c r="I133" s="29">
        <v>148170</v>
      </c>
      <c r="J133" s="30">
        <f t="shared" si="19"/>
        <v>41637.100000000006</v>
      </c>
      <c r="K133" s="2"/>
    </row>
    <row r="134" spans="2:11" ht="15" customHeight="1" x14ac:dyDescent="0.2">
      <c r="B134" s="61"/>
      <c r="C134" s="111" t="s">
        <v>99</v>
      </c>
      <c r="D134" s="112"/>
      <c r="E134" s="64">
        <f>E135</f>
        <v>50928.959999999999</v>
      </c>
      <c r="F134" s="64">
        <f>F135</f>
        <v>94457.61</v>
      </c>
      <c r="G134" s="63">
        <f t="shared" si="18"/>
        <v>145386.57</v>
      </c>
      <c r="H134" s="64">
        <f>H135</f>
        <v>145386.57</v>
      </c>
      <c r="I134" s="64">
        <f>I135</f>
        <v>145386.57</v>
      </c>
      <c r="J134" s="63">
        <f t="shared" si="19"/>
        <v>94457.610000000015</v>
      </c>
      <c r="K134" s="2"/>
    </row>
    <row r="135" spans="2:11" ht="15" customHeight="1" x14ac:dyDescent="0.2">
      <c r="B135" s="61"/>
      <c r="C135" s="101" t="s">
        <v>18</v>
      </c>
      <c r="D135" s="58"/>
      <c r="E135" s="60">
        <f>E136</f>
        <v>50928.959999999999</v>
      </c>
      <c r="F135" s="60">
        <f>F136</f>
        <v>94457.61</v>
      </c>
      <c r="G135" s="60">
        <f t="shared" si="18"/>
        <v>145386.57</v>
      </c>
      <c r="H135" s="60">
        <f>H136</f>
        <v>145386.57</v>
      </c>
      <c r="I135" s="60">
        <f>I136</f>
        <v>145386.57</v>
      </c>
      <c r="J135" s="60">
        <f t="shared" si="19"/>
        <v>94457.610000000015</v>
      </c>
      <c r="K135" s="2"/>
    </row>
    <row r="136" spans="2:11" ht="15" customHeight="1" x14ac:dyDescent="0.2">
      <c r="B136" s="65"/>
      <c r="C136" s="32" t="s">
        <v>57</v>
      </c>
      <c r="D136" s="33"/>
      <c r="E136" s="34">
        <f>SUM(E137:E141)</f>
        <v>50928.959999999999</v>
      </c>
      <c r="F136" s="34">
        <f>SUM(F137:F141)</f>
        <v>94457.61</v>
      </c>
      <c r="G136" s="34">
        <f t="shared" si="18"/>
        <v>145386.57</v>
      </c>
      <c r="H136" s="34">
        <f>SUM(H137:H141)</f>
        <v>145386.57</v>
      </c>
      <c r="I136" s="34">
        <f>SUM(I137:I141)</f>
        <v>145386.57</v>
      </c>
      <c r="J136" s="34">
        <f t="shared" si="19"/>
        <v>94457.610000000015</v>
      </c>
      <c r="K136" s="2"/>
    </row>
    <row r="137" spans="2:11" ht="15" customHeight="1" x14ac:dyDescent="0.2">
      <c r="B137" s="66"/>
      <c r="C137" s="36"/>
      <c r="D137" s="37" t="s">
        <v>91</v>
      </c>
      <c r="E137" s="38">
        <v>0</v>
      </c>
      <c r="F137" s="38">
        <v>13408.68</v>
      </c>
      <c r="G137" s="38">
        <f t="shared" si="18"/>
        <v>13408.68</v>
      </c>
      <c r="H137" s="38">
        <v>13408.68</v>
      </c>
      <c r="I137" s="38">
        <v>13408.68</v>
      </c>
      <c r="J137" s="38">
        <f t="shared" si="19"/>
        <v>13408.68</v>
      </c>
      <c r="K137" s="2"/>
    </row>
    <row r="138" spans="2:11" ht="15" customHeight="1" x14ac:dyDescent="0.2">
      <c r="B138" s="61"/>
      <c r="C138" s="99"/>
      <c r="D138" s="18" t="s">
        <v>58</v>
      </c>
      <c r="E138" s="20">
        <v>3862.5</v>
      </c>
      <c r="F138" s="20">
        <v>-2262.5</v>
      </c>
      <c r="G138" s="20">
        <f t="shared" si="18"/>
        <v>1600</v>
      </c>
      <c r="H138" s="20">
        <v>1600</v>
      </c>
      <c r="I138" s="20">
        <v>1600</v>
      </c>
      <c r="J138" s="20">
        <f t="shared" si="19"/>
        <v>-2262.5</v>
      </c>
      <c r="K138" s="2"/>
    </row>
    <row r="139" spans="2:11" ht="15" customHeight="1" x14ac:dyDescent="0.2">
      <c r="B139" s="61"/>
      <c r="C139" s="99"/>
      <c r="D139" s="18" t="s">
        <v>59</v>
      </c>
      <c r="E139" s="20">
        <v>6592</v>
      </c>
      <c r="F139" s="20">
        <v>5008</v>
      </c>
      <c r="G139" s="20">
        <f t="shared" si="18"/>
        <v>11600</v>
      </c>
      <c r="H139" s="20">
        <v>11600</v>
      </c>
      <c r="I139" s="20">
        <v>11600</v>
      </c>
      <c r="J139" s="20">
        <f t="shared" si="19"/>
        <v>5008</v>
      </c>
      <c r="K139" s="2"/>
    </row>
    <row r="140" spans="2:11" ht="15" customHeight="1" x14ac:dyDescent="0.2">
      <c r="B140" s="61"/>
      <c r="C140" s="99"/>
      <c r="D140" s="18" t="s">
        <v>60</v>
      </c>
      <c r="E140" s="20">
        <v>40474.46</v>
      </c>
      <c r="F140" s="20">
        <v>72358.539999999994</v>
      </c>
      <c r="G140" s="20">
        <f t="shared" si="18"/>
        <v>112833</v>
      </c>
      <c r="H140" s="20">
        <v>112833</v>
      </c>
      <c r="I140" s="20">
        <v>112833</v>
      </c>
      <c r="J140" s="20">
        <f t="shared" si="19"/>
        <v>72358.540000000008</v>
      </c>
      <c r="K140" s="2"/>
    </row>
    <row r="141" spans="2:11" ht="15" customHeight="1" x14ac:dyDescent="0.2">
      <c r="B141" s="61"/>
      <c r="C141" s="99"/>
      <c r="D141" s="18" t="s">
        <v>61</v>
      </c>
      <c r="E141" s="20">
        <v>0</v>
      </c>
      <c r="F141" s="20">
        <v>5944.89</v>
      </c>
      <c r="G141" s="20">
        <f t="shared" si="18"/>
        <v>5944.89</v>
      </c>
      <c r="H141" s="20">
        <v>5944.89</v>
      </c>
      <c r="I141" s="20">
        <v>5944.89</v>
      </c>
      <c r="J141" s="20">
        <f t="shared" si="19"/>
        <v>5944.89</v>
      </c>
      <c r="K141" s="2"/>
    </row>
    <row r="142" spans="2:11" ht="15" customHeight="1" x14ac:dyDescent="0.2">
      <c r="B142" s="61"/>
      <c r="C142" s="111" t="s">
        <v>100</v>
      </c>
      <c r="D142" s="112"/>
      <c r="E142" s="64">
        <f t="shared" ref="E142:F144" si="20">E143</f>
        <v>0</v>
      </c>
      <c r="F142" s="64">
        <f t="shared" si="20"/>
        <v>1800</v>
      </c>
      <c r="G142" s="63">
        <f t="shared" si="18"/>
        <v>1800</v>
      </c>
      <c r="H142" s="64">
        <f t="shared" ref="H142:I144" si="21">H143</f>
        <v>1800</v>
      </c>
      <c r="I142" s="64">
        <f t="shared" si="21"/>
        <v>1800</v>
      </c>
      <c r="J142" s="63">
        <f t="shared" si="19"/>
        <v>1800</v>
      </c>
      <c r="K142" s="2"/>
    </row>
    <row r="143" spans="2:11" ht="15" customHeight="1" x14ac:dyDescent="0.2">
      <c r="B143" s="61"/>
      <c r="C143" s="101" t="s">
        <v>19</v>
      </c>
      <c r="D143" s="58"/>
      <c r="E143" s="60">
        <f t="shared" si="20"/>
        <v>0</v>
      </c>
      <c r="F143" s="60">
        <f t="shared" si="20"/>
        <v>1800</v>
      </c>
      <c r="G143" s="60">
        <f t="shared" si="18"/>
        <v>1800</v>
      </c>
      <c r="H143" s="60">
        <f t="shared" si="21"/>
        <v>1800</v>
      </c>
      <c r="I143" s="60">
        <f t="shared" si="21"/>
        <v>1800</v>
      </c>
      <c r="J143" s="60">
        <f t="shared" si="19"/>
        <v>1800</v>
      </c>
      <c r="K143" s="2"/>
    </row>
    <row r="144" spans="2:11" ht="15" customHeight="1" x14ac:dyDescent="0.2">
      <c r="B144" s="61"/>
      <c r="C144" s="99" t="s">
        <v>62</v>
      </c>
      <c r="D144" s="18"/>
      <c r="E144" s="20">
        <f t="shared" si="20"/>
        <v>0</v>
      </c>
      <c r="F144" s="20">
        <f t="shared" si="20"/>
        <v>1800</v>
      </c>
      <c r="G144" s="20">
        <f t="shared" si="18"/>
        <v>1800</v>
      </c>
      <c r="H144" s="20">
        <f t="shared" si="21"/>
        <v>1800</v>
      </c>
      <c r="I144" s="20">
        <f t="shared" si="21"/>
        <v>1800</v>
      </c>
      <c r="J144" s="20">
        <f t="shared" si="19"/>
        <v>1800</v>
      </c>
      <c r="K144" s="2"/>
    </row>
    <row r="145" spans="2:11" ht="15" customHeight="1" x14ac:dyDescent="0.2">
      <c r="B145" s="61"/>
      <c r="C145" s="100"/>
      <c r="D145" s="18" t="s">
        <v>63</v>
      </c>
      <c r="E145" s="20">
        <v>0</v>
      </c>
      <c r="F145" s="20">
        <v>1800</v>
      </c>
      <c r="G145" s="20">
        <f t="shared" si="18"/>
        <v>1800</v>
      </c>
      <c r="H145" s="20">
        <v>1800</v>
      </c>
      <c r="I145" s="20">
        <v>1800</v>
      </c>
      <c r="J145" s="20">
        <f t="shared" si="19"/>
        <v>1800</v>
      </c>
      <c r="K145" s="2"/>
    </row>
    <row r="146" spans="2:11" ht="27" customHeight="1" x14ac:dyDescent="0.2">
      <c r="B146" s="61"/>
      <c r="C146" s="111" t="s">
        <v>30</v>
      </c>
      <c r="D146" s="112"/>
      <c r="E146" s="62">
        <f>E147+E164+E173</f>
        <v>219782026.35999998</v>
      </c>
      <c r="F146" s="62">
        <f>F147+F164+F173</f>
        <v>25557851.449999999</v>
      </c>
      <c r="G146" s="63">
        <f t="shared" si="18"/>
        <v>245339877.80999997</v>
      </c>
      <c r="H146" s="62">
        <f>H147+H164+H173</f>
        <v>245321870.20999998</v>
      </c>
      <c r="I146" s="62">
        <f>I147+I164+I173</f>
        <v>245321870.20999998</v>
      </c>
      <c r="J146" s="63">
        <f t="shared" si="19"/>
        <v>25539843.849999994</v>
      </c>
      <c r="K146" s="2"/>
    </row>
    <row r="147" spans="2:11" s="40" customFormat="1" ht="15" customHeight="1" x14ac:dyDescent="0.2">
      <c r="B147" s="67"/>
      <c r="C147" s="102" t="s">
        <v>67</v>
      </c>
      <c r="D147" s="24"/>
      <c r="E147" s="22">
        <f t="shared" ref="E147:F148" si="22">E148</f>
        <v>43040189.880000003</v>
      </c>
      <c r="F147" s="22">
        <f t="shared" si="22"/>
        <v>474688.19999999984</v>
      </c>
      <c r="G147" s="22">
        <f t="shared" si="18"/>
        <v>43514878.080000006</v>
      </c>
      <c r="H147" s="22">
        <f t="shared" ref="H147:I148" si="23">H148</f>
        <v>43514878.079999998</v>
      </c>
      <c r="I147" s="22">
        <f t="shared" si="23"/>
        <v>43514878.079999998</v>
      </c>
      <c r="J147" s="22">
        <f t="shared" si="19"/>
        <v>474688.19999999553</v>
      </c>
      <c r="K147" s="39"/>
    </row>
    <row r="148" spans="2:11" ht="15" customHeight="1" x14ac:dyDescent="0.2">
      <c r="B148" s="61"/>
      <c r="C148" s="99" t="s">
        <v>67</v>
      </c>
      <c r="D148" s="18"/>
      <c r="E148" s="20">
        <f t="shared" si="22"/>
        <v>43040189.880000003</v>
      </c>
      <c r="F148" s="20">
        <f t="shared" si="22"/>
        <v>474688.19999999984</v>
      </c>
      <c r="G148" s="20">
        <f t="shared" si="18"/>
        <v>43514878.080000006</v>
      </c>
      <c r="H148" s="20">
        <f t="shared" si="23"/>
        <v>43514878.079999998</v>
      </c>
      <c r="I148" s="20">
        <f t="shared" si="23"/>
        <v>43514878.079999998</v>
      </c>
      <c r="J148" s="20">
        <f t="shared" si="19"/>
        <v>474688.19999999553</v>
      </c>
      <c r="K148" s="2"/>
    </row>
    <row r="149" spans="2:11" ht="15" customHeight="1" x14ac:dyDescent="0.2">
      <c r="B149" s="61"/>
      <c r="C149" s="99"/>
      <c r="D149" s="18" t="s">
        <v>68</v>
      </c>
      <c r="E149" s="20">
        <f>E150+E157+E158+E159+E160+E161+E162+E163</f>
        <v>43040189.880000003</v>
      </c>
      <c r="F149" s="20">
        <f>F150+F157+F158+F159+F160+F161+F162+F163</f>
        <v>474688.19999999984</v>
      </c>
      <c r="G149" s="20">
        <f t="shared" si="18"/>
        <v>43514878.080000006</v>
      </c>
      <c r="H149" s="20">
        <f>H150+H157+H158+H159+H160+H161+H162+H163</f>
        <v>43514878.079999998</v>
      </c>
      <c r="I149" s="20">
        <f>I150+I157+I158+I159+I160+I161+I162+I163</f>
        <v>43514878.079999998</v>
      </c>
      <c r="J149" s="20">
        <f t="shared" si="19"/>
        <v>474688.19999999553</v>
      </c>
      <c r="K149" s="2"/>
    </row>
    <row r="150" spans="2:11" ht="15" customHeight="1" x14ac:dyDescent="0.2">
      <c r="B150" s="61"/>
      <c r="C150" s="99"/>
      <c r="D150" s="18" t="s">
        <v>69</v>
      </c>
      <c r="E150" s="20">
        <f>SUM(E151:E156)</f>
        <v>31225874.310000002</v>
      </c>
      <c r="F150" s="20">
        <f>SUM(F151:F156)</f>
        <v>406314.89</v>
      </c>
      <c r="G150" s="20">
        <f t="shared" si="18"/>
        <v>31632189.200000003</v>
      </c>
      <c r="H150" s="20">
        <f t="shared" ref="H150:I150" si="24">SUM(H151:H156)</f>
        <v>31632189.199999999</v>
      </c>
      <c r="I150" s="20">
        <f t="shared" si="24"/>
        <v>31632189.199999999</v>
      </c>
      <c r="J150" s="20">
        <f t="shared" si="19"/>
        <v>406314.88999999687</v>
      </c>
      <c r="K150" s="2"/>
    </row>
    <row r="151" spans="2:11" ht="15" customHeight="1" x14ac:dyDescent="0.2">
      <c r="B151" s="61"/>
      <c r="C151" s="99"/>
      <c r="D151" s="18" t="s">
        <v>70</v>
      </c>
      <c r="E151" s="20">
        <v>28994758.989999998</v>
      </c>
      <c r="F151" s="20">
        <v>277429.46999999997</v>
      </c>
      <c r="G151" s="20">
        <f t="shared" si="18"/>
        <v>29272188.459999997</v>
      </c>
      <c r="H151" s="20">
        <v>29272188.460000001</v>
      </c>
      <c r="I151" s="20">
        <v>29272188.460000001</v>
      </c>
      <c r="J151" s="20">
        <f t="shared" si="19"/>
        <v>277429.47000000253</v>
      </c>
      <c r="K151" s="2"/>
    </row>
    <row r="152" spans="2:11" ht="15" customHeight="1" x14ac:dyDescent="0.2">
      <c r="B152" s="61"/>
      <c r="C152" s="99"/>
      <c r="D152" s="18" t="s">
        <v>71</v>
      </c>
      <c r="E152" s="20">
        <v>1264437.08</v>
      </c>
      <c r="F152" s="20">
        <v>-29984.04</v>
      </c>
      <c r="G152" s="20">
        <f t="shared" si="18"/>
        <v>1234453.04</v>
      </c>
      <c r="H152" s="20">
        <v>1234453.04</v>
      </c>
      <c r="I152" s="20">
        <v>1234453.04</v>
      </c>
      <c r="J152" s="20">
        <f t="shared" si="19"/>
        <v>-29984.040000000037</v>
      </c>
      <c r="K152" s="2"/>
    </row>
    <row r="153" spans="2:11" ht="15" customHeight="1" x14ac:dyDescent="0.2">
      <c r="B153" s="61"/>
      <c r="C153" s="99"/>
      <c r="D153" s="18" t="s">
        <v>72</v>
      </c>
      <c r="E153" s="20">
        <v>475077.35</v>
      </c>
      <c r="F153" s="20">
        <v>17097.990000000002</v>
      </c>
      <c r="G153" s="20">
        <f t="shared" si="18"/>
        <v>492175.33999999997</v>
      </c>
      <c r="H153" s="20">
        <v>492175.34</v>
      </c>
      <c r="I153" s="20">
        <v>492175.34</v>
      </c>
      <c r="J153" s="20">
        <f t="shared" si="19"/>
        <v>17097.990000000049</v>
      </c>
      <c r="K153" s="2"/>
    </row>
    <row r="154" spans="2:11" ht="15" customHeight="1" x14ac:dyDescent="0.2">
      <c r="B154" s="61"/>
      <c r="C154" s="99"/>
      <c r="D154" s="18" t="s">
        <v>73</v>
      </c>
      <c r="E154" s="20">
        <v>47025.98</v>
      </c>
      <c r="F154" s="20">
        <v>-1770.71</v>
      </c>
      <c r="G154" s="20">
        <f t="shared" si="18"/>
        <v>45255.270000000004</v>
      </c>
      <c r="H154" s="20">
        <v>45255.27</v>
      </c>
      <c r="I154" s="20">
        <v>45255.27</v>
      </c>
      <c r="J154" s="20">
        <f t="shared" si="19"/>
        <v>-1770.7100000000064</v>
      </c>
      <c r="K154" s="2"/>
    </row>
    <row r="155" spans="2:11" ht="15" customHeight="1" x14ac:dyDescent="0.2">
      <c r="B155" s="61"/>
      <c r="C155" s="99"/>
      <c r="D155" s="18" t="s">
        <v>74</v>
      </c>
      <c r="E155" s="20">
        <v>324252.36</v>
      </c>
      <c r="F155" s="20">
        <v>89844.65</v>
      </c>
      <c r="G155" s="20">
        <f t="shared" si="18"/>
        <v>414097.01</v>
      </c>
      <c r="H155" s="20">
        <v>414097.01</v>
      </c>
      <c r="I155" s="20">
        <v>414097.01</v>
      </c>
      <c r="J155" s="20">
        <f t="shared" si="19"/>
        <v>89844.650000000023</v>
      </c>
      <c r="K155" s="2"/>
    </row>
    <row r="156" spans="2:11" ht="15" customHeight="1" x14ac:dyDescent="0.2">
      <c r="B156" s="61"/>
      <c r="C156" s="99"/>
      <c r="D156" s="18" t="s">
        <v>75</v>
      </c>
      <c r="E156" s="20">
        <v>120322.55</v>
      </c>
      <c r="F156" s="20">
        <v>53697.53</v>
      </c>
      <c r="G156" s="20">
        <f t="shared" si="18"/>
        <v>174020.08000000002</v>
      </c>
      <c r="H156" s="20">
        <v>174020.08</v>
      </c>
      <c r="I156" s="20">
        <v>174020.08</v>
      </c>
      <c r="J156" s="20">
        <f t="shared" si="19"/>
        <v>53697.529999999984</v>
      </c>
      <c r="K156" s="2"/>
    </row>
    <row r="157" spans="2:11" ht="15" customHeight="1" x14ac:dyDescent="0.2">
      <c r="B157" s="61"/>
      <c r="C157" s="99"/>
      <c r="D157" s="18" t="s">
        <v>76</v>
      </c>
      <c r="E157" s="20">
        <v>5653144.75</v>
      </c>
      <c r="F157" s="20">
        <v>1050394.93</v>
      </c>
      <c r="G157" s="20">
        <f t="shared" si="18"/>
        <v>6703539.6799999997</v>
      </c>
      <c r="H157" s="20">
        <v>6703539.6799999997</v>
      </c>
      <c r="I157" s="20">
        <v>6703539.6799999997</v>
      </c>
      <c r="J157" s="20">
        <f t="shared" si="19"/>
        <v>1050394.9299999997</v>
      </c>
      <c r="K157" s="2"/>
    </row>
    <row r="158" spans="2:11" ht="15" customHeight="1" x14ac:dyDescent="0.2">
      <c r="B158" s="61"/>
      <c r="C158" s="99"/>
      <c r="D158" s="18" t="s">
        <v>77</v>
      </c>
      <c r="E158" s="20">
        <v>687202.68</v>
      </c>
      <c r="F158" s="20">
        <v>39016.11</v>
      </c>
      <c r="G158" s="20">
        <f t="shared" si="18"/>
        <v>726218.79</v>
      </c>
      <c r="H158" s="20">
        <v>726218.79</v>
      </c>
      <c r="I158" s="20">
        <v>726218.79</v>
      </c>
      <c r="J158" s="20">
        <f t="shared" si="19"/>
        <v>39016.109999999986</v>
      </c>
      <c r="K158" s="2"/>
    </row>
    <row r="159" spans="2:11" ht="15" customHeight="1" x14ac:dyDescent="0.2">
      <c r="B159" s="61"/>
      <c r="C159" s="99"/>
      <c r="D159" s="18" t="s">
        <v>78</v>
      </c>
      <c r="E159" s="20">
        <v>0</v>
      </c>
      <c r="F159" s="20">
        <v>70753.37</v>
      </c>
      <c r="G159" s="20">
        <f t="shared" si="18"/>
        <v>70753.37</v>
      </c>
      <c r="H159" s="20">
        <v>70753.37</v>
      </c>
      <c r="I159" s="20">
        <v>70753.37</v>
      </c>
      <c r="J159" s="20">
        <f t="shared" si="19"/>
        <v>70753.37</v>
      </c>
      <c r="K159" s="2"/>
    </row>
    <row r="160" spans="2:11" ht="15" customHeight="1" x14ac:dyDescent="0.2">
      <c r="B160" s="61"/>
      <c r="C160" s="99"/>
      <c r="D160" s="18" t="s">
        <v>79</v>
      </c>
      <c r="E160" s="20">
        <v>2417321.42</v>
      </c>
      <c r="F160" s="20">
        <v>-701003.43</v>
      </c>
      <c r="G160" s="20">
        <f t="shared" si="18"/>
        <v>1716317.9899999998</v>
      </c>
      <c r="H160" s="20">
        <v>1716317.99</v>
      </c>
      <c r="I160" s="20">
        <v>1716317.99</v>
      </c>
      <c r="J160" s="20">
        <f t="shared" si="19"/>
        <v>-701003.42999999993</v>
      </c>
      <c r="K160" s="2"/>
    </row>
    <row r="161" spans="2:11" ht="15" customHeight="1" x14ac:dyDescent="0.2">
      <c r="B161" s="61"/>
      <c r="C161" s="99"/>
      <c r="D161" s="18" t="s">
        <v>80</v>
      </c>
      <c r="E161" s="20">
        <v>644397.23</v>
      </c>
      <c r="F161" s="20">
        <v>-71412.350000000006</v>
      </c>
      <c r="G161" s="20">
        <f t="shared" si="18"/>
        <v>572984.88</v>
      </c>
      <c r="H161" s="20">
        <v>572984.88</v>
      </c>
      <c r="I161" s="20">
        <v>572984.88</v>
      </c>
      <c r="J161" s="20">
        <f t="shared" si="19"/>
        <v>-71412.349999999977</v>
      </c>
      <c r="K161" s="2"/>
    </row>
    <row r="162" spans="2:11" ht="15" customHeight="1" x14ac:dyDescent="0.2">
      <c r="B162" s="61"/>
      <c r="C162" s="99"/>
      <c r="D162" s="18" t="s">
        <v>81</v>
      </c>
      <c r="E162" s="20">
        <v>173119.28</v>
      </c>
      <c r="F162" s="20">
        <v>-58688.44</v>
      </c>
      <c r="G162" s="20">
        <f t="shared" si="18"/>
        <v>114430.84</v>
      </c>
      <c r="H162" s="20">
        <v>114430.84</v>
      </c>
      <c r="I162" s="20">
        <v>114430.84</v>
      </c>
      <c r="J162" s="20">
        <f t="shared" si="19"/>
        <v>-58688.44</v>
      </c>
      <c r="K162" s="2"/>
    </row>
    <row r="163" spans="2:11" ht="15" customHeight="1" x14ac:dyDescent="0.2">
      <c r="B163" s="61"/>
      <c r="C163" s="99"/>
      <c r="D163" s="18" t="s">
        <v>82</v>
      </c>
      <c r="E163" s="20">
        <v>2239130.21</v>
      </c>
      <c r="F163" s="20">
        <v>-260686.88</v>
      </c>
      <c r="G163" s="20">
        <f t="shared" si="18"/>
        <v>1978443.33</v>
      </c>
      <c r="H163" s="20">
        <v>1978443.33</v>
      </c>
      <c r="I163" s="20">
        <v>1978443.33</v>
      </c>
      <c r="J163" s="20">
        <f t="shared" si="19"/>
        <v>-260686.87999999989</v>
      </c>
      <c r="K163" s="2"/>
    </row>
    <row r="164" spans="2:11" s="40" customFormat="1" ht="15" customHeight="1" x14ac:dyDescent="0.2">
      <c r="B164" s="67"/>
      <c r="C164" s="102" t="s">
        <v>83</v>
      </c>
      <c r="D164" s="24"/>
      <c r="E164" s="22">
        <f>E165</f>
        <v>176741836.47999999</v>
      </c>
      <c r="F164" s="22">
        <f>F165</f>
        <v>25083163.25</v>
      </c>
      <c r="G164" s="22">
        <f>E164+F164</f>
        <v>201824999.72999999</v>
      </c>
      <c r="H164" s="22">
        <f>H165</f>
        <v>201806992.13</v>
      </c>
      <c r="I164" s="22">
        <f>I165</f>
        <v>201806992.13</v>
      </c>
      <c r="J164" s="22">
        <f t="shared" si="19"/>
        <v>25065155.650000006</v>
      </c>
      <c r="K164" s="39"/>
    </row>
    <row r="165" spans="2:11" s="40" customFormat="1" ht="15" customHeight="1" x14ac:dyDescent="0.2">
      <c r="B165" s="68"/>
      <c r="C165" s="103" t="s">
        <v>84</v>
      </c>
      <c r="D165" s="26"/>
      <c r="E165" s="28">
        <f>E166+E169</f>
        <v>176741836.47999999</v>
      </c>
      <c r="F165" s="28">
        <f>F166+F169</f>
        <v>25083163.25</v>
      </c>
      <c r="G165" s="28">
        <f t="shared" ref="G165:G169" si="25">E165+F165</f>
        <v>201824999.72999999</v>
      </c>
      <c r="H165" s="28">
        <f>H166+H169</f>
        <v>201806992.13</v>
      </c>
      <c r="I165" s="28">
        <f>I166+I169</f>
        <v>201806992.13</v>
      </c>
      <c r="J165" s="28">
        <f t="shared" si="19"/>
        <v>25065155.650000006</v>
      </c>
      <c r="K165" s="39"/>
    </row>
    <row r="166" spans="2:11" ht="15" customHeight="1" x14ac:dyDescent="0.2">
      <c r="B166" s="61"/>
      <c r="C166" s="99"/>
      <c r="D166" s="26" t="s">
        <v>95</v>
      </c>
      <c r="E166" s="28">
        <f>E167+E168</f>
        <v>150409452.84999999</v>
      </c>
      <c r="F166" s="28">
        <f>F167+F168</f>
        <v>23628072.579999998</v>
      </c>
      <c r="G166" s="28">
        <f t="shared" si="25"/>
        <v>174037525.43000001</v>
      </c>
      <c r="H166" s="28">
        <f>H167+H168</f>
        <v>174021950.72999999</v>
      </c>
      <c r="I166" s="28">
        <f>I167+I168</f>
        <v>174021950.72999999</v>
      </c>
      <c r="J166" s="28">
        <f t="shared" si="19"/>
        <v>23612497.879999995</v>
      </c>
      <c r="K166" s="2"/>
    </row>
    <row r="167" spans="2:11" s="40" customFormat="1" ht="15" customHeight="1" x14ac:dyDescent="0.2">
      <c r="B167" s="25"/>
      <c r="C167" s="103"/>
      <c r="D167" s="18" t="s">
        <v>97</v>
      </c>
      <c r="E167" s="20">
        <v>150409452.84999999</v>
      </c>
      <c r="F167" s="20">
        <v>23556329.149999999</v>
      </c>
      <c r="G167" s="20">
        <f t="shared" si="25"/>
        <v>173965782</v>
      </c>
      <c r="H167" s="20">
        <v>173965782</v>
      </c>
      <c r="I167" s="20">
        <v>173965782</v>
      </c>
      <c r="J167" s="20">
        <f t="shared" si="19"/>
        <v>23556329.150000006</v>
      </c>
      <c r="K167" s="39"/>
    </row>
    <row r="168" spans="2:11" ht="15" customHeight="1" x14ac:dyDescent="0.2">
      <c r="B168" s="61"/>
      <c r="C168" s="99"/>
      <c r="D168" s="18" t="s">
        <v>85</v>
      </c>
      <c r="E168" s="20">
        <v>0</v>
      </c>
      <c r="F168" s="20">
        <v>71743.429999999993</v>
      </c>
      <c r="G168" s="20">
        <f t="shared" si="25"/>
        <v>71743.429999999993</v>
      </c>
      <c r="H168" s="20">
        <v>56168.73</v>
      </c>
      <c r="I168" s="20">
        <v>56168.73</v>
      </c>
      <c r="J168" s="20">
        <f>I168-E168</f>
        <v>56168.73</v>
      </c>
      <c r="K168" s="2"/>
    </row>
    <row r="169" spans="2:11" ht="15" customHeight="1" x14ac:dyDescent="0.2">
      <c r="B169" s="61"/>
      <c r="C169" s="99"/>
      <c r="D169" s="26" t="s">
        <v>96</v>
      </c>
      <c r="E169" s="28">
        <f>SUM(E170:E172)</f>
        <v>26332383.629999999</v>
      </c>
      <c r="F169" s="28">
        <f>SUM(F170:F172)</f>
        <v>1455090.67</v>
      </c>
      <c r="G169" s="28">
        <f t="shared" si="25"/>
        <v>27787474.299999997</v>
      </c>
      <c r="H169" s="28">
        <f>SUM(H170:H172)</f>
        <v>27785041.399999999</v>
      </c>
      <c r="I169" s="28">
        <f>SUM(I170:I172)</f>
        <v>27785041.399999999</v>
      </c>
      <c r="J169" s="28">
        <f t="shared" ref="J169:J172" si="26">I169-E169</f>
        <v>1452657.7699999996</v>
      </c>
      <c r="K169" s="2"/>
    </row>
    <row r="170" spans="2:11" ht="15" customHeight="1" x14ac:dyDescent="0.2">
      <c r="B170" s="61"/>
      <c r="C170" s="99"/>
      <c r="D170" s="18" t="s">
        <v>98</v>
      </c>
      <c r="E170" s="20">
        <v>26332383.629999999</v>
      </c>
      <c r="F170" s="20">
        <v>1451310.71</v>
      </c>
      <c r="G170" s="20">
        <v>27783694.34</v>
      </c>
      <c r="H170" s="20">
        <v>27783694.34</v>
      </c>
      <c r="I170" s="20">
        <v>27783694.34</v>
      </c>
      <c r="J170" s="20">
        <f t="shared" si="26"/>
        <v>1451310.7100000009</v>
      </c>
      <c r="K170" s="2"/>
    </row>
    <row r="171" spans="2:11" ht="15" customHeight="1" x14ac:dyDescent="0.2">
      <c r="B171" s="61"/>
      <c r="C171" s="99"/>
      <c r="D171" s="18" t="s">
        <v>86</v>
      </c>
      <c r="E171" s="20">
        <v>0</v>
      </c>
      <c r="F171" s="20">
        <v>1347.06</v>
      </c>
      <c r="G171" s="20">
        <v>1347.06</v>
      </c>
      <c r="H171" s="20">
        <v>1347.06</v>
      </c>
      <c r="I171" s="20">
        <v>1347.06</v>
      </c>
      <c r="J171" s="20">
        <f t="shared" si="26"/>
        <v>1347.06</v>
      </c>
      <c r="K171" s="2"/>
    </row>
    <row r="172" spans="2:11" ht="15" customHeight="1" x14ac:dyDescent="0.2">
      <c r="B172" s="61"/>
      <c r="C172" s="99"/>
      <c r="D172" s="18" t="s">
        <v>94</v>
      </c>
      <c r="E172" s="20">
        <v>0</v>
      </c>
      <c r="F172" s="20">
        <v>2432.9</v>
      </c>
      <c r="G172" s="20">
        <v>2432.9</v>
      </c>
      <c r="H172" s="20">
        <v>0</v>
      </c>
      <c r="I172" s="20">
        <v>0</v>
      </c>
      <c r="J172" s="20">
        <f t="shared" si="26"/>
        <v>0</v>
      </c>
      <c r="K172" s="2"/>
    </row>
    <row r="173" spans="2:11" ht="15" customHeight="1" x14ac:dyDescent="0.2">
      <c r="B173" s="69"/>
      <c r="C173" s="101" t="s">
        <v>87</v>
      </c>
      <c r="D173" s="58"/>
      <c r="E173" s="60">
        <v>0</v>
      </c>
      <c r="F173" s="60">
        <v>0</v>
      </c>
      <c r="G173" s="60">
        <f t="shared" ref="G173" si="27">E173+F173</f>
        <v>0</v>
      </c>
      <c r="H173" s="60">
        <v>0</v>
      </c>
      <c r="I173" s="60">
        <v>0</v>
      </c>
      <c r="J173" s="60">
        <f t="shared" si="19"/>
        <v>0</v>
      </c>
      <c r="K173" s="2"/>
    </row>
    <row r="174" spans="2:11" ht="15" customHeight="1" x14ac:dyDescent="0.2">
      <c r="B174" s="61"/>
      <c r="C174" s="111" t="s">
        <v>22</v>
      </c>
      <c r="D174" s="112"/>
      <c r="E174" s="62">
        <v>0</v>
      </c>
      <c r="F174" s="62">
        <v>0</v>
      </c>
      <c r="G174" s="63">
        <f t="shared" si="18"/>
        <v>0</v>
      </c>
      <c r="H174" s="62">
        <v>0</v>
      </c>
      <c r="I174" s="62">
        <v>0</v>
      </c>
      <c r="J174" s="63">
        <f t="shared" si="19"/>
        <v>0</v>
      </c>
      <c r="K174" s="2"/>
    </row>
    <row r="175" spans="2:11" ht="35.25" customHeight="1" x14ac:dyDescent="0.2">
      <c r="B175" s="113" t="s">
        <v>90</v>
      </c>
      <c r="C175" s="114"/>
      <c r="D175" s="115"/>
      <c r="E175" s="70">
        <f>E176+E177+E178</f>
        <v>0</v>
      </c>
      <c r="F175" s="70">
        <f>F176+F177+F178</f>
        <v>981817.24</v>
      </c>
      <c r="G175" s="71">
        <f t="shared" si="18"/>
        <v>981817.24</v>
      </c>
      <c r="H175" s="70">
        <f>H176+H177+H178</f>
        <v>883136.1</v>
      </c>
      <c r="I175" s="70">
        <f>I176+I177+I178</f>
        <v>883136.1</v>
      </c>
      <c r="J175" s="71">
        <f t="shared" si="19"/>
        <v>883136.1</v>
      </c>
      <c r="K175" s="2"/>
    </row>
    <row r="176" spans="2:11" ht="15" customHeight="1" x14ac:dyDescent="0.2">
      <c r="B176" s="72"/>
      <c r="C176" s="161" t="s">
        <v>15</v>
      </c>
      <c r="D176" s="162"/>
      <c r="E176" s="73">
        <v>0</v>
      </c>
      <c r="F176" s="73">
        <v>0</v>
      </c>
      <c r="G176" s="74">
        <f t="shared" si="18"/>
        <v>0</v>
      </c>
      <c r="H176" s="73">
        <v>0</v>
      </c>
      <c r="I176" s="73">
        <v>0</v>
      </c>
      <c r="J176" s="74">
        <f t="shared" si="19"/>
        <v>0</v>
      </c>
      <c r="K176" s="2"/>
    </row>
    <row r="177" spans="2:11" ht="15" customHeight="1" x14ac:dyDescent="0.2">
      <c r="B177" s="72"/>
      <c r="C177" s="161" t="s">
        <v>101</v>
      </c>
      <c r="D177" s="162"/>
      <c r="E177" s="73"/>
      <c r="F177" s="73"/>
      <c r="G177" s="74">
        <f t="shared" si="18"/>
        <v>0</v>
      </c>
      <c r="H177" s="73"/>
      <c r="I177" s="73"/>
      <c r="J177" s="74">
        <f t="shared" si="19"/>
        <v>0</v>
      </c>
      <c r="K177" s="2"/>
    </row>
    <row r="178" spans="2:11" ht="15" customHeight="1" x14ac:dyDescent="0.2">
      <c r="B178" s="72"/>
      <c r="C178" s="161" t="s">
        <v>102</v>
      </c>
      <c r="D178" s="162"/>
      <c r="E178" s="73">
        <f t="shared" ref="E178:F178" si="28">E179</f>
        <v>0</v>
      </c>
      <c r="F178" s="73">
        <f t="shared" si="28"/>
        <v>981817.24</v>
      </c>
      <c r="G178" s="74">
        <f t="shared" si="18"/>
        <v>981817.24</v>
      </c>
      <c r="H178" s="73">
        <f t="shared" ref="H178:I178" si="29">H179</f>
        <v>883136.1</v>
      </c>
      <c r="I178" s="73">
        <f t="shared" si="29"/>
        <v>883136.1</v>
      </c>
      <c r="J178" s="74">
        <f t="shared" si="19"/>
        <v>883136.1</v>
      </c>
      <c r="K178" s="2"/>
    </row>
    <row r="179" spans="2:11" ht="15" customHeight="1" x14ac:dyDescent="0.2">
      <c r="B179" s="69"/>
      <c r="C179" s="101" t="s">
        <v>64</v>
      </c>
      <c r="D179" s="58"/>
      <c r="E179" s="60">
        <f>E180</f>
        <v>0</v>
      </c>
      <c r="F179" s="60">
        <f>F180</f>
        <v>981817.24</v>
      </c>
      <c r="G179" s="60">
        <f>E179+F179</f>
        <v>981817.24</v>
      </c>
      <c r="H179" s="60">
        <f>H180</f>
        <v>883136.1</v>
      </c>
      <c r="I179" s="60">
        <f>I180</f>
        <v>883136.1</v>
      </c>
      <c r="J179" s="60">
        <f t="shared" si="19"/>
        <v>883136.1</v>
      </c>
      <c r="K179" s="2"/>
    </row>
    <row r="180" spans="2:11" ht="15" customHeight="1" x14ac:dyDescent="0.2">
      <c r="B180" s="61"/>
      <c r="C180" s="99" t="s">
        <v>65</v>
      </c>
      <c r="D180" s="18"/>
      <c r="E180" s="20">
        <f>SUM(E181:E183)</f>
        <v>0</v>
      </c>
      <c r="F180" s="20">
        <f>SUM(F181:F183)</f>
        <v>981817.24</v>
      </c>
      <c r="G180" s="20">
        <f t="shared" ref="G180:G183" si="30">E180+F180</f>
        <v>981817.24</v>
      </c>
      <c r="H180" s="20">
        <f>SUM(H181:H183)</f>
        <v>883136.1</v>
      </c>
      <c r="I180" s="20">
        <f>SUM(I181:I183)</f>
        <v>883136.1</v>
      </c>
      <c r="J180" s="20">
        <f>I180-E180</f>
        <v>883136.1</v>
      </c>
      <c r="K180" s="2"/>
    </row>
    <row r="181" spans="2:11" ht="15" customHeight="1" x14ac:dyDescent="0.2">
      <c r="B181" s="61"/>
      <c r="C181" s="100"/>
      <c r="D181" s="18" t="s">
        <v>109</v>
      </c>
      <c r="E181" s="20">
        <v>0</v>
      </c>
      <c r="F181" s="20">
        <v>132667</v>
      </c>
      <c r="G181" s="20">
        <f t="shared" si="30"/>
        <v>132667</v>
      </c>
      <c r="H181" s="20">
        <v>132667</v>
      </c>
      <c r="I181" s="20">
        <v>132667</v>
      </c>
      <c r="J181" s="20">
        <f t="shared" ref="J181:J183" si="31">I181-E181</f>
        <v>132667</v>
      </c>
      <c r="K181" s="2"/>
    </row>
    <row r="182" spans="2:11" ht="15" customHeight="1" x14ac:dyDescent="0.2">
      <c r="B182" s="65"/>
      <c r="C182" s="75"/>
      <c r="D182" s="33" t="s">
        <v>92</v>
      </c>
      <c r="E182" s="34">
        <v>0</v>
      </c>
      <c r="F182" s="34">
        <v>98681.14</v>
      </c>
      <c r="G182" s="34">
        <f t="shared" si="30"/>
        <v>98681.14</v>
      </c>
      <c r="H182" s="34">
        <v>0</v>
      </c>
      <c r="I182" s="34">
        <v>0</v>
      </c>
      <c r="J182" s="34">
        <f t="shared" si="31"/>
        <v>0</v>
      </c>
      <c r="K182" s="2"/>
    </row>
    <row r="183" spans="2:11" ht="15" customHeight="1" x14ac:dyDescent="0.2">
      <c r="B183" s="66"/>
      <c r="C183" s="76"/>
      <c r="D183" s="37" t="s">
        <v>66</v>
      </c>
      <c r="E183" s="38">
        <v>0</v>
      </c>
      <c r="F183" s="38">
        <v>750469.1</v>
      </c>
      <c r="G183" s="38">
        <f t="shared" si="30"/>
        <v>750469.1</v>
      </c>
      <c r="H183" s="38">
        <v>750469.1</v>
      </c>
      <c r="I183" s="38">
        <v>750469.1</v>
      </c>
      <c r="J183" s="38">
        <f t="shared" si="31"/>
        <v>750469.1</v>
      </c>
      <c r="K183" s="2"/>
    </row>
    <row r="184" spans="2:11" ht="15" customHeight="1" x14ac:dyDescent="0.2">
      <c r="B184" s="72"/>
      <c r="C184" s="161" t="s">
        <v>22</v>
      </c>
      <c r="D184" s="162"/>
      <c r="E184" s="73">
        <v>0</v>
      </c>
      <c r="F184" s="73">
        <v>0</v>
      </c>
      <c r="G184" s="74">
        <f t="shared" si="18"/>
        <v>0</v>
      </c>
      <c r="H184" s="73">
        <v>0</v>
      </c>
      <c r="I184" s="73">
        <v>0</v>
      </c>
      <c r="J184" s="74">
        <f t="shared" si="19"/>
        <v>0</v>
      </c>
      <c r="K184" s="2"/>
    </row>
    <row r="185" spans="2:11" ht="15" customHeight="1" x14ac:dyDescent="0.2">
      <c r="B185" s="158"/>
      <c r="C185" s="159"/>
      <c r="D185" s="160"/>
      <c r="E185" s="77"/>
      <c r="F185" s="77"/>
      <c r="G185" s="78"/>
      <c r="H185" s="77"/>
      <c r="I185" s="77"/>
      <c r="J185" s="78"/>
      <c r="K185" s="2"/>
    </row>
    <row r="186" spans="2:11" ht="15" customHeight="1" x14ac:dyDescent="0.2">
      <c r="B186" s="166" t="s">
        <v>23</v>
      </c>
      <c r="C186" s="167"/>
      <c r="D186" s="168"/>
      <c r="E186" s="77">
        <f>E187</f>
        <v>0</v>
      </c>
      <c r="F186" s="77">
        <f>F187</f>
        <v>0</v>
      </c>
      <c r="G186" s="78">
        <f t="shared" si="18"/>
        <v>0</v>
      </c>
      <c r="H186" s="77">
        <f t="shared" ref="H186:I186" si="32">H187</f>
        <v>0</v>
      </c>
      <c r="I186" s="77">
        <f t="shared" si="32"/>
        <v>0</v>
      </c>
      <c r="J186" s="78">
        <f t="shared" si="19"/>
        <v>0</v>
      </c>
      <c r="K186" s="2"/>
    </row>
    <row r="187" spans="2:11" ht="15" customHeight="1" x14ac:dyDescent="0.2">
      <c r="B187" s="49"/>
      <c r="C187" s="169" t="s">
        <v>23</v>
      </c>
      <c r="D187" s="170"/>
      <c r="E187" s="79">
        <v>0</v>
      </c>
      <c r="F187" s="79">
        <v>0</v>
      </c>
      <c r="G187" s="80">
        <f t="shared" si="18"/>
        <v>0</v>
      </c>
      <c r="H187" s="79">
        <v>0</v>
      </c>
      <c r="I187" s="79">
        <v>0</v>
      </c>
      <c r="J187" s="80">
        <f t="shared" si="19"/>
        <v>0</v>
      </c>
      <c r="K187" s="2"/>
    </row>
    <row r="188" spans="2:11" ht="15" customHeight="1" x14ac:dyDescent="0.2">
      <c r="B188" s="43"/>
      <c r="C188" s="44"/>
      <c r="D188" s="45"/>
      <c r="E188" s="81"/>
      <c r="F188" s="81"/>
      <c r="G188" s="93"/>
      <c r="H188" s="81"/>
      <c r="I188" s="81"/>
      <c r="J188" s="93"/>
      <c r="K188" s="2"/>
    </row>
    <row r="189" spans="2:11" ht="27" customHeight="1" x14ac:dyDescent="0.2">
      <c r="B189" s="82"/>
      <c r="C189" s="83" t="s">
        <v>24</v>
      </c>
      <c r="D189" s="84"/>
      <c r="E189" s="47">
        <f>E98+E175+E186</f>
        <v>222330927.70999998</v>
      </c>
      <c r="F189" s="47">
        <f>F98+F175+F186</f>
        <v>26978634.869999997</v>
      </c>
      <c r="G189" s="47">
        <f>E189+F189</f>
        <v>249309562.57999998</v>
      </c>
      <c r="H189" s="47">
        <f>H98+H175+H186</f>
        <v>249192873.83999997</v>
      </c>
      <c r="I189" s="47">
        <f>I98+I175+I186</f>
        <v>249192873.83999997</v>
      </c>
      <c r="J189" s="171">
        <f>I189-E189</f>
        <v>26861946.129999995</v>
      </c>
      <c r="K189" s="2"/>
    </row>
    <row r="190" spans="2:11" ht="15" customHeight="1" x14ac:dyDescent="0.2">
      <c r="B190" s="85"/>
      <c r="C190" s="85"/>
      <c r="D190" s="85"/>
      <c r="E190" s="86"/>
      <c r="F190" s="86"/>
      <c r="G190" s="86"/>
      <c r="H190" s="148" t="s">
        <v>25</v>
      </c>
      <c r="I190" s="149"/>
      <c r="J190" s="172"/>
      <c r="K190" s="2"/>
    </row>
    <row r="191" spans="2:11" ht="15" customHeight="1" x14ac:dyDescent="0.2">
      <c r="B191" s="87"/>
      <c r="C191" s="87"/>
      <c r="D191" s="87"/>
      <c r="E191" s="87"/>
      <c r="F191" s="87"/>
      <c r="G191" s="87"/>
      <c r="H191" s="87"/>
      <c r="I191" s="87"/>
      <c r="J191" s="87"/>
      <c r="K191" s="2"/>
    </row>
    <row r="192" spans="2:11" ht="15" customHeight="1" x14ac:dyDescent="0.2">
      <c r="B192" s="173" t="s">
        <v>103</v>
      </c>
      <c r="C192" s="173"/>
      <c r="D192" s="173"/>
      <c r="E192" s="173"/>
      <c r="F192" s="173"/>
      <c r="G192" s="173"/>
      <c r="H192" s="173"/>
      <c r="I192" s="173"/>
      <c r="J192" s="173"/>
      <c r="K192" s="2"/>
    </row>
    <row r="193" spans="2:11" ht="15" customHeight="1" x14ac:dyDescent="0.2">
      <c r="B193" s="174" t="s">
        <v>104</v>
      </c>
      <c r="C193" s="174"/>
      <c r="D193" s="174"/>
      <c r="E193" s="174"/>
      <c r="F193" s="174"/>
      <c r="G193" s="174"/>
      <c r="H193" s="174"/>
      <c r="I193" s="174"/>
      <c r="J193" s="174"/>
      <c r="K193" s="88"/>
    </row>
    <row r="194" spans="2:11" ht="38.25" customHeight="1" x14ac:dyDescent="0.2">
      <c r="B194" s="165" t="s">
        <v>105</v>
      </c>
      <c r="C194" s="165"/>
      <c r="D194" s="165"/>
      <c r="E194" s="165"/>
      <c r="F194" s="165"/>
      <c r="G194" s="165"/>
      <c r="H194" s="165"/>
      <c r="I194" s="165"/>
      <c r="J194" s="165"/>
      <c r="K194" s="89"/>
    </row>
    <row r="199" spans="2:11" ht="22.5" customHeight="1" x14ac:dyDescent="0.2">
      <c r="B199" s="90"/>
      <c r="C199" s="90"/>
      <c r="D199" s="90"/>
      <c r="E199" s="90"/>
      <c r="F199" s="90"/>
      <c r="G199" s="90"/>
      <c r="H199" s="90"/>
      <c r="I199" s="90"/>
    </row>
    <row r="202" spans="2:11" ht="18.75" customHeight="1" x14ac:dyDescent="0.2">
      <c r="B202" s="91"/>
      <c r="C202" s="91"/>
      <c r="D202" s="91"/>
      <c r="E202" s="91"/>
      <c r="F202" s="91"/>
      <c r="G202" s="91"/>
      <c r="H202" s="91"/>
      <c r="I202" s="91"/>
      <c r="J202" s="91"/>
      <c r="K202" s="91"/>
    </row>
    <row r="204" spans="2:11" x14ac:dyDescent="0.2">
      <c r="C204" s="90"/>
      <c r="D204" s="90"/>
      <c r="E204" s="92"/>
      <c r="F204" s="92"/>
      <c r="G204" s="92"/>
      <c r="H204" s="92"/>
      <c r="I204" s="92"/>
      <c r="J204" s="92"/>
    </row>
  </sheetData>
  <mergeCells count="50">
    <mergeCell ref="B194:J194"/>
    <mergeCell ref="B186:D186"/>
    <mergeCell ref="C187:D187"/>
    <mergeCell ref="J189:J190"/>
    <mergeCell ref="H190:I190"/>
    <mergeCell ref="B192:J192"/>
    <mergeCell ref="B193:J193"/>
    <mergeCell ref="E95:I95"/>
    <mergeCell ref="J95:J96"/>
    <mergeCell ref="B98:D98"/>
    <mergeCell ref="C99:D99"/>
    <mergeCell ref="B185:D185"/>
    <mergeCell ref="C176:D176"/>
    <mergeCell ref="C177:D177"/>
    <mergeCell ref="C178:D178"/>
    <mergeCell ref="C184:D184"/>
    <mergeCell ref="B95:D97"/>
    <mergeCell ref="C111:D111"/>
    <mergeCell ref="C114:D114"/>
    <mergeCell ref="C115:D115"/>
    <mergeCell ref="C116:D116"/>
    <mergeCell ref="C131:D131"/>
    <mergeCell ref="C134:D134"/>
    <mergeCell ref="J93:J94"/>
    <mergeCell ref="H94:I94"/>
    <mergeCell ref="C22:D22"/>
    <mergeCell ref="B25:D25"/>
    <mergeCell ref="B26:D26"/>
    <mergeCell ref="B27:D27"/>
    <mergeCell ref="C42:D42"/>
    <mergeCell ref="I1:J1"/>
    <mergeCell ref="B2:J2"/>
    <mergeCell ref="B3:J3"/>
    <mergeCell ref="B4:J4"/>
    <mergeCell ref="B7:D9"/>
    <mergeCell ref="E7:I7"/>
    <mergeCell ref="J7:J8"/>
    <mergeCell ref="B5:J5"/>
    <mergeCell ref="C142:D142"/>
    <mergeCell ref="C146:D146"/>
    <mergeCell ref="C174:D174"/>
    <mergeCell ref="B175:D175"/>
    <mergeCell ref="B10:D10"/>
    <mergeCell ref="B91:D91"/>
    <mergeCell ref="B92:D92"/>
    <mergeCell ref="C93:D93"/>
    <mergeCell ref="B45:D45"/>
    <mergeCell ref="B53:D53"/>
    <mergeCell ref="B57:D57"/>
    <mergeCell ref="B63:D63"/>
  </mergeCells>
  <printOptions horizontalCentered="1"/>
  <pageMargins left="0.31496062992125984" right="0.31496062992125984" top="0.73" bottom="0.39370078740157483" header="0" footer="0"/>
  <pageSetup scale="63" orientation="landscape" r:id="rId1"/>
  <headerFooter>
    <oddFooter>&amp;CPág.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IP-1</vt:lpstr>
      <vt:lpstr>'IP-1'!Área_de_impresión</vt:lpstr>
      <vt:lpstr>'IP-1'!Títulos_a_imprimir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Esteban Hermenegildo Abarca García</cp:lastModifiedBy>
  <cp:lastPrinted>2023-03-02T19:45:00Z</cp:lastPrinted>
  <dcterms:created xsi:type="dcterms:W3CDTF">2018-10-31T21:40:06Z</dcterms:created>
  <dcterms:modified xsi:type="dcterms:W3CDTF">2023-03-02T19:45:22Z</dcterms:modified>
</cp:coreProperties>
</file>