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mpios  2005\H. AYUNTAMIENTOS 2023\1. GENERAL HELIODORO CASTILLO\12. SEVAC\4TO TRIMESTRE\TRANSPARENCIA\OTRAS OBLIGACIONES\"/>
    </mc:Choice>
  </mc:AlternateContent>
  <bookViews>
    <workbookView xWindow="-120" yWindow="-120" windowWidth="20730" windowHeight="11160" firstSheet="2" activeTab="2"/>
  </bookViews>
  <sheets>
    <sheet name="IG-01" sheetId="2" state="hidden" r:id="rId1"/>
    <sheet name="IG-01 (2)" sheetId="4" state="hidden" r:id="rId2"/>
    <sheet name="RELACION DE BIENES ACTUALIZADO" sheetId="9" r:id="rId3"/>
  </sheets>
  <externalReferences>
    <externalReference r:id="rId4"/>
    <externalReference r:id="rId5"/>
    <externalReference r:id="rId6"/>
  </externalReferences>
  <definedNames>
    <definedName name="_xlnm._FilterDatabase" localSheetId="0" hidden="1">'IG-01'!$B$7:$E$762</definedName>
    <definedName name="_xlnm._FilterDatabase" localSheetId="1" hidden="1">'IG-01 (2)'!$B$7:$E$762</definedName>
    <definedName name="_xlnm._FilterDatabase" localSheetId="2" hidden="1">'RELACION DE BIENES ACTUALIZADO'!$B$39:$D$692</definedName>
    <definedName name="_xlnm.Print_Area" localSheetId="0">'IG-01'!$A$1:$D$785</definedName>
    <definedName name="_xlnm.Print_Area" localSheetId="1">'IG-01 (2)'!$A$1:$D$785</definedName>
    <definedName name="_xlnm.Print_Area" localSheetId="2">'RELACION DE BIENES ACTUALIZADO'!$A$1:$D$705</definedName>
    <definedName name="CUMPLE" localSheetId="0">#REF!</definedName>
    <definedName name="CUMPLE" localSheetId="1">#REF!</definedName>
    <definedName name="CUMPLE" localSheetId="2">#REF!</definedName>
    <definedName name="CUMPLE">#REF!</definedName>
    <definedName name="DI">[1]Datos!$B$102:$B$109</definedName>
    <definedName name="DIM" localSheetId="0">#REF!</definedName>
    <definedName name="DIM" localSheetId="1">#REF!</definedName>
    <definedName name="DIM" localSheetId="2">#REF!</definedName>
    <definedName name="DIM">#REF!</definedName>
    <definedName name="EyO">[2]Dictamen!$B$16:$C$1012</definedName>
    <definedName name="G.I.">[3]LISTAS!$D$4:$D$9</definedName>
    <definedName name="GENERAL" localSheetId="0">#REF!</definedName>
    <definedName name="GENERAL" localSheetId="1">#REF!</definedName>
    <definedName name="GENERAL" localSheetId="2">#REF!</definedName>
    <definedName name="GENERAL">#REF!</definedName>
    <definedName name="GI">[1]Datos!$B$95:$B$99</definedName>
    <definedName name="OPINION">[2]Dictamen!$B$6:$C$11</definedName>
    <definedName name="PRODIM" localSheetId="0">'[3]ANEXO 4'!#REF!</definedName>
    <definedName name="PRODIM" localSheetId="1">'[3]ANEXO 4'!#REF!</definedName>
    <definedName name="PRODIM" localSheetId="2">'[3]ANEXO 4'!#REF!</definedName>
    <definedName name="PRODIM">'[3]ANEXO 4'!#REF!</definedName>
    <definedName name="PRODIMDF">[3]LISTAS!$B$4:$B$11</definedName>
    <definedName name="Rubro">[1]Datos!$M$2:$M$8</definedName>
    <definedName name="rvtwgwt4c" localSheetId="0">#REF!</definedName>
    <definedName name="rvtwgwt4c" localSheetId="1">#REF!</definedName>
    <definedName name="rvtwgwt4c" localSheetId="2">#REF!</definedName>
    <definedName name="rvtwgwt4c">#REF!</definedName>
    <definedName name="S" localSheetId="0">#REF!</definedName>
    <definedName name="S" localSheetId="1">#REF!</definedName>
    <definedName name="S" localSheetId="2">#REF!</definedName>
    <definedName name="S">#REF!</definedName>
    <definedName name="SDD" localSheetId="0">#REF!</definedName>
    <definedName name="SDD" localSheetId="1">#REF!</definedName>
    <definedName name="SDD" localSheetId="2">#REF!</definedName>
    <definedName name="SDD">#REF!</definedName>
    <definedName name="SiNo">'[1]Anexo 4A'!$X$2:$X$3</definedName>
    <definedName name="_xlnm.Print_Titles" localSheetId="0">'IG-01'!$1:$7</definedName>
    <definedName name="_xlnm.Print_Titles" localSheetId="1">'IG-01 (2)'!$1:$7</definedName>
    <definedName name="_xlnm.Print_Titles" localSheetId="2">'RELACION DE BIENES ACTUALIZADO'!$1:$4</definedName>
  </definedNames>
  <calcPr calcId="152511"/>
</workbook>
</file>

<file path=xl/calcChain.xml><?xml version="1.0" encoding="utf-8"?>
<calcChain xmlns="http://schemas.openxmlformats.org/spreadsheetml/2006/main">
  <c r="D258" i="9" l="1"/>
  <c r="D500" i="9" l="1"/>
  <c r="D690" i="9"/>
  <c r="D689" i="9" s="1"/>
  <c r="D686" i="9"/>
  <c r="D685" i="9" s="1"/>
  <c r="D683" i="9"/>
  <c r="D682" i="9" s="1"/>
  <c r="D676" i="9"/>
  <c r="D675" i="9" s="1"/>
  <c r="D674" i="9" s="1"/>
  <c r="D673" i="9" s="1"/>
  <c r="D668" i="9"/>
  <c r="D667" i="9" s="1"/>
  <c r="D638" i="9"/>
  <c r="D637" i="9" s="1"/>
  <c r="D632" i="9"/>
  <c r="D631" i="9" s="1"/>
  <c r="D629" i="9"/>
  <c r="D626" i="9"/>
  <c r="D611" i="9"/>
  <c r="D602" i="9"/>
  <c r="D600" i="9"/>
  <c r="D598" i="9"/>
  <c r="D594" i="9"/>
  <c r="D593" i="9" s="1"/>
  <c r="D592" i="9" s="1"/>
  <c r="D586" i="9"/>
  <c r="D584" i="9"/>
  <c r="D583" i="9" s="1"/>
  <c r="D577" i="9"/>
  <c r="D576" i="9" s="1"/>
  <c r="D575" i="9" s="1"/>
  <c r="D571" i="9"/>
  <c r="D570" i="9" s="1"/>
  <c r="D569" i="9" s="1"/>
  <c r="D568" i="9" s="1"/>
  <c r="D559" i="9"/>
  <c r="D558" i="9" s="1"/>
  <c r="D516" i="9"/>
  <c r="D513" i="9"/>
  <c r="D507" i="9"/>
  <c r="D506" i="9" s="1"/>
  <c r="D505" i="9" s="1"/>
  <c r="D503" i="9"/>
  <c r="D501" i="9"/>
  <c r="D496" i="9"/>
  <c r="D495" i="9" s="1"/>
  <c r="D492" i="9"/>
  <c r="D487" i="9"/>
  <c r="D486" i="9" s="1"/>
  <c r="D485" i="9" s="1"/>
  <c r="D484" i="9" s="1"/>
  <c r="D479" i="9"/>
  <c r="D475" i="9"/>
  <c r="D463" i="9"/>
  <c r="D462" i="9" s="1"/>
  <c r="D461" i="9" s="1"/>
  <c r="D455" i="9"/>
  <c r="D454" i="9" s="1"/>
  <c r="D451" i="9"/>
  <c r="D450" i="9" s="1"/>
  <c r="D448" i="9"/>
  <c r="D447" i="9" s="1"/>
  <c r="D444" i="9"/>
  <c r="D436" i="9"/>
  <c r="D425" i="9"/>
  <c r="D421" i="9"/>
  <c r="D420" i="9" s="1"/>
  <c r="D409" i="9"/>
  <c r="D383" i="9"/>
  <c r="D377" i="9"/>
  <c r="D364" i="9"/>
  <c r="D363" i="9" s="1"/>
  <c r="D361" i="9"/>
  <c r="D358" i="9"/>
  <c r="D354" i="9"/>
  <c r="D348" i="9"/>
  <c r="D342" i="9"/>
  <c r="D340" i="9"/>
  <c r="D331" i="9"/>
  <c r="D315" i="9"/>
  <c r="D314" i="9" s="1"/>
  <c r="D261" i="9"/>
  <c r="D209" i="9"/>
  <c r="D138" i="9"/>
  <c r="D136" i="9"/>
  <c r="D133" i="9"/>
  <c r="D131" i="9"/>
  <c r="D128" i="9"/>
  <c r="D43" i="9"/>
  <c r="D37" i="9"/>
  <c r="D35" i="9"/>
  <c r="D27" i="9"/>
  <c r="D26" i="9" s="1"/>
  <c r="D22" i="9"/>
  <c r="D9" i="9"/>
  <c r="D625" i="9" l="1"/>
  <c r="D624" i="9" s="1"/>
  <c r="D34" i="9"/>
  <c r="D25" i="9" s="1"/>
  <c r="D24" i="9" s="1"/>
  <c r="D424" i="9"/>
  <c r="D423" i="9" s="1"/>
  <c r="D474" i="9"/>
  <c r="D453" i="9" s="1"/>
  <c r="D382" i="9"/>
  <c r="D376" i="9" s="1"/>
  <c r="D42" i="9"/>
  <c r="D512" i="9"/>
  <c r="D511" i="9" s="1"/>
  <c r="D510" i="9" s="1"/>
  <c r="D509" i="9" s="1"/>
  <c r="D8" i="9"/>
  <c r="D7" i="9" s="1"/>
  <c r="D6" i="9" s="1"/>
  <c r="D360" i="9"/>
  <c r="D681" i="9"/>
  <c r="D680" i="9" s="1"/>
  <c r="D679" i="9" s="1"/>
  <c r="D330" i="9"/>
  <c r="D443" i="9"/>
  <c r="D491" i="9"/>
  <c r="D490" i="9" s="1"/>
  <c r="D597" i="9"/>
  <c r="D636" i="9"/>
  <c r="D147" i="9"/>
  <c r="D582" i="9" l="1"/>
  <c r="D567" i="9" s="1"/>
  <c r="D5" i="9"/>
  <c r="D329" i="9"/>
  <c r="D442" i="9"/>
  <c r="D489" i="9"/>
  <c r="D135" i="9"/>
  <c r="D41" i="9" s="1"/>
  <c r="D40" i="9" l="1"/>
  <c r="D39" i="9" s="1"/>
  <c r="D692" i="9" s="1"/>
  <c r="E767" i="4" l="1"/>
  <c r="E769" i="4" s="1"/>
  <c r="D760" i="4"/>
  <c r="D759" i="4" s="1"/>
  <c r="D756" i="4"/>
  <c r="D755" i="4" s="1"/>
  <c r="D753" i="4"/>
  <c r="D750" i="4"/>
  <c r="D743" i="4"/>
  <c r="D742" i="4" s="1"/>
  <c r="D741" i="4" s="1"/>
  <c r="D740" i="4" s="1"/>
  <c r="D735" i="4"/>
  <c r="D734" i="4" s="1"/>
  <c r="D702" i="4"/>
  <c r="D701" i="4" s="1"/>
  <c r="D697" i="4"/>
  <c r="D694" i="4"/>
  <c r="D682" i="4"/>
  <c r="D680" i="4"/>
  <c r="D677" i="4"/>
  <c r="D673" i="4"/>
  <c r="D672" i="4" s="1"/>
  <c r="D671" i="4" s="1"/>
  <c r="D664" i="4"/>
  <c r="D662" i="4"/>
  <c r="D660" i="4"/>
  <c r="D651" i="4"/>
  <c r="D650" i="4" s="1"/>
  <c r="D649" i="4" s="1"/>
  <c r="D644" i="4"/>
  <c r="D643" i="4" s="1"/>
  <c r="D642" i="4" s="1"/>
  <c r="D641" i="4" s="1"/>
  <c r="D632" i="4"/>
  <c r="D631" i="4" s="1"/>
  <c r="D589" i="4"/>
  <c r="D586" i="4"/>
  <c r="D580" i="4"/>
  <c r="D579" i="4" s="1"/>
  <c r="D578" i="4" s="1"/>
  <c r="D576" i="4"/>
  <c r="D574" i="4"/>
  <c r="D572" i="4"/>
  <c r="D567" i="4"/>
  <c r="D566" i="4" s="1"/>
  <c r="D563" i="4"/>
  <c r="D558" i="4"/>
  <c r="D557" i="4" s="1"/>
  <c r="D556" i="4" s="1"/>
  <c r="D555" i="4" s="1"/>
  <c r="D550" i="4"/>
  <c r="D544" i="4"/>
  <c r="D529" i="4"/>
  <c r="D528" i="4" s="1"/>
  <c r="D527" i="4" s="1"/>
  <c r="D524" i="4"/>
  <c r="D523" i="4" s="1"/>
  <c r="D520" i="4"/>
  <c r="D519" i="4" s="1"/>
  <c r="D517" i="4"/>
  <c r="D516" i="4" s="1"/>
  <c r="D513" i="4"/>
  <c r="D505" i="4"/>
  <c r="D492" i="4"/>
  <c r="D488" i="4"/>
  <c r="D487" i="4" s="1"/>
  <c r="D462" i="4"/>
  <c r="D425" i="4"/>
  <c r="D419" i="4"/>
  <c r="D405" i="4"/>
  <c r="D404" i="4" s="1"/>
  <c r="D402" i="4"/>
  <c r="D396" i="4"/>
  <c r="D390" i="4"/>
  <c r="D383" i="4"/>
  <c r="D380" i="4"/>
  <c r="D354" i="4"/>
  <c r="D337" i="4"/>
  <c r="D336" i="4" s="1"/>
  <c r="D280" i="4"/>
  <c r="D224" i="4"/>
  <c r="D155" i="4" s="1"/>
  <c r="D146" i="4"/>
  <c r="D142" i="4"/>
  <c r="D139" i="4"/>
  <c r="D136" i="4"/>
  <c r="D46" i="4"/>
  <c r="D40" i="4"/>
  <c r="D38" i="4"/>
  <c r="D30" i="4"/>
  <c r="D29" i="4" s="1"/>
  <c r="D25" i="4"/>
  <c r="D12" i="4"/>
  <c r="E681" i="2"/>
  <c r="F681" i="2" s="1"/>
  <c r="F279" i="2"/>
  <c r="F275" i="2"/>
  <c r="F274" i="2"/>
  <c r="D491" i="4" l="1"/>
  <c r="D490" i="4" s="1"/>
  <c r="D543" i="4"/>
  <c r="D522" i="4" s="1"/>
  <c r="D37" i="4"/>
  <c r="D28" i="4" s="1"/>
  <c r="D27" i="4" s="1"/>
  <c r="D401" i="4"/>
  <c r="D11" i="4"/>
  <c r="D10" i="4" s="1"/>
  <c r="D9" i="4" s="1"/>
  <c r="D676" i="4"/>
  <c r="D700" i="4"/>
  <c r="D749" i="4"/>
  <c r="D748" i="4" s="1"/>
  <c r="D747" i="4" s="1"/>
  <c r="D746" i="4" s="1"/>
  <c r="D353" i="4"/>
  <c r="D693" i="4"/>
  <c r="D692" i="4" s="1"/>
  <c r="D512" i="4"/>
  <c r="D511" i="4" s="1"/>
  <c r="D424" i="4"/>
  <c r="D571" i="4"/>
  <c r="D659" i="4"/>
  <c r="D658" i="4" s="1"/>
  <c r="D585" i="4"/>
  <c r="D584" i="4" s="1"/>
  <c r="D583" i="4" s="1"/>
  <c r="D582" i="4" s="1"/>
  <c r="D45" i="4"/>
  <c r="D141" i="4"/>
  <c r="D562" i="4"/>
  <c r="D418" i="4"/>
  <c r="D524" i="2"/>
  <c r="D523" i="2" s="1"/>
  <c r="D488" i="2"/>
  <c r="D487" i="2" s="1"/>
  <c r="D354" i="2"/>
  <c r="D337" i="2"/>
  <c r="D8" i="4" l="1"/>
  <c r="D640" i="4"/>
  <c r="D352" i="4"/>
  <c r="D44" i="4"/>
  <c r="D43" i="4" s="1"/>
  <c r="D561" i="4"/>
  <c r="D560" i="4" s="1"/>
  <c r="D677" i="2"/>
  <c r="D680" i="2"/>
  <c r="D682" i="2"/>
  <c r="D42" i="4" l="1"/>
  <c r="D762" i="4" s="1"/>
  <c r="E770" i="4" s="1"/>
  <c r="D676" i="2"/>
  <c r="D505" i="2"/>
  <c r="D405" i="2"/>
  <c r="D404" i="2" s="1"/>
  <c r="E767" i="2"/>
  <c r="E769" i="2" s="1"/>
  <c r="D760" i="2"/>
  <c r="D759" i="2" s="1"/>
  <c r="D558" i="2"/>
  <c r="D563" i="2"/>
  <c r="D492" i="2"/>
  <c r="D517" i="2"/>
  <c r="D491" i="2" l="1"/>
  <c r="D490" i="2" s="1"/>
  <c r="D280" i="2"/>
  <c r="D513" i="2"/>
  <c r="D396" i="2"/>
  <c r="D756" i="2" l="1"/>
  <c r="D755" i="2" s="1"/>
  <c r="D753" i="2"/>
  <c r="D750" i="2"/>
  <c r="D743" i="2"/>
  <c r="D742" i="2" s="1"/>
  <c r="D741" i="2" s="1"/>
  <c r="D740" i="2" s="1"/>
  <c r="D735" i="2"/>
  <c r="D734" i="2" s="1"/>
  <c r="D702" i="2"/>
  <c r="D701" i="2" s="1"/>
  <c r="D700" i="2" s="1"/>
  <c r="D697" i="2"/>
  <c r="D694" i="2"/>
  <c r="D693" i="2" s="1"/>
  <c r="D692" i="2" s="1"/>
  <c r="D673" i="2"/>
  <c r="D672" i="2" s="1"/>
  <c r="D671" i="2" s="1"/>
  <c r="D664" i="2"/>
  <c r="D662" i="2"/>
  <c r="D660" i="2"/>
  <c r="D651" i="2"/>
  <c r="D650" i="2" s="1"/>
  <c r="D649" i="2" s="1"/>
  <c r="D644" i="2"/>
  <c r="D643" i="2" s="1"/>
  <c r="D642" i="2" s="1"/>
  <c r="D641" i="2" s="1"/>
  <c r="D632" i="2"/>
  <c r="D631" i="2" s="1"/>
  <c r="D589" i="2"/>
  <c r="D586" i="2"/>
  <c r="D580" i="2"/>
  <c r="D579" i="2" s="1"/>
  <c r="D578" i="2" s="1"/>
  <c r="D576" i="2"/>
  <c r="D574" i="2"/>
  <c r="D572" i="2"/>
  <c r="D567" i="2"/>
  <c r="D566" i="2" s="1"/>
  <c r="D557" i="2"/>
  <c r="D556" i="2" s="1"/>
  <c r="D555" i="2" s="1"/>
  <c r="D550" i="2"/>
  <c r="D544" i="2"/>
  <c r="D529" i="2"/>
  <c r="D528" i="2" s="1"/>
  <c r="D527" i="2" s="1"/>
  <c r="D520" i="2"/>
  <c r="D519" i="2" s="1"/>
  <c r="D516" i="2"/>
  <c r="D462" i="2"/>
  <c r="D425" i="2"/>
  <c r="D424" i="2" s="1"/>
  <c r="D419" i="2"/>
  <c r="D402" i="2"/>
  <c r="D401" i="2" s="1"/>
  <c r="D390" i="2"/>
  <c r="D383" i="2"/>
  <c r="D380" i="2"/>
  <c r="D336" i="2"/>
  <c r="D224" i="2"/>
  <c r="D155" i="2" s="1"/>
  <c r="D146" i="2"/>
  <c r="D142" i="2"/>
  <c r="D139" i="2"/>
  <c r="D136" i="2"/>
  <c r="D46" i="2"/>
  <c r="D40" i="2"/>
  <c r="D38" i="2"/>
  <c r="D30" i="2"/>
  <c r="D29" i="2" s="1"/>
  <c r="D25" i="2"/>
  <c r="D12" i="2"/>
  <c r="D659" i="2" l="1"/>
  <c r="D658" i="2" s="1"/>
  <c r="D640" i="2" s="1"/>
  <c r="D418" i="2"/>
  <c r="D141" i="2"/>
  <c r="D571" i="2"/>
  <c r="D562" i="2"/>
  <c r="D37" i="2"/>
  <c r="D28" i="2" s="1"/>
  <c r="D27" i="2" s="1"/>
  <c r="D749" i="2"/>
  <c r="D512" i="2"/>
  <c r="D543" i="2"/>
  <c r="D585" i="2"/>
  <c r="D584" i="2" s="1"/>
  <c r="D583" i="2" s="1"/>
  <c r="D582" i="2" s="1"/>
  <c r="D11" i="2"/>
  <c r="D10" i="2" s="1"/>
  <c r="D9" i="2" s="1"/>
  <c r="D45" i="2"/>
  <c r="D353" i="2"/>
  <c r="D352" i="2" l="1"/>
  <c r="D522" i="2"/>
  <c r="D511" i="2" s="1"/>
  <c r="D44" i="2"/>
  <c r="D748" i="2"/>
  <c r="D747" i="2" s="1"/>
  <c r="D746" i="2" s="1"/>
  <c r="D561" i="2"/>
  <c r="D560" i="2" s="1"/>
  <c r="D8" i="2"/>
  <c r="D43" i="2" l="1"/>
  <c r="D42" i="2" l="1"/>
  <c r="D762" i="2" l="1"/>
  <c r="E770" i="2" s="1"/>
</calcChain>
</file>

<file path=xl/sharedStrings.xml><?xml version="1.0" encoding="utf-8"?>
<sst xmlns="http://schemas.openxmlformats.org/spreadsheetml/2006/main" count="4045" uniqueCount="1158">
  <si>
    <t>Formato IG-1</t>
  </si>
  <si>
    <t>Relación de bienes que componen su patrimonio</t>
  </si>
  <si>
    <t>Código</t>
  </si>
  <si>
    <t>Descripción del Bien</t>
  </si>
  <si>
    <t>Valor en libros</t>
  </si>
  <si>
    <t>(1)</t>
  </si>
  <si>
    <t>(2)</t>
  </si>
  <si>
    <t>(3)</t>
  </si>
  <si>
    <t>Total:</t>
  </si>
  <si>
    <t>BIENES INMUEBLES, INFRAESTRUCTURA Y CONSTRUCCIONES EN PROCESO</t>
  </si>
  <si>
    <t>TERRENOS</t>
  </si>
  <si>
    <t>TERRENOS VALOR HISTORICO</t>
  </si>
  <si>
    <t>GASTO CORRIENTE</t>
  </si>
  <si>
    <t>ADMON 2008-2012 Y ANTERIORES</t>
  </si>
  <si>
    <t>5891-0001</t>
  </si>
  <si>
    <t>PANTEON MUNICIPAL 8 CALLE LA PAZ</t>
  </si>
  <si>
    <t>5891-0002</t>
  </si>
  <si>
    <t>PREDIO POZO PROFUNDO (PROLONG CALLE ALLENDE)</t>
  </si>
  <si>
    <t>5891-0003</t>
  </si>
  <si>
    <t>PREDIO TANQUE ELEVADO (PROLONGAC CALLE ALLENDE)</t>
  </si>
  <si>
    <t>5891-0005</t>
  </si>
  <si>
    <t>PREDIO COLEGIO BACHILLERES</t>
  </si>
  <si>
    <t>5891-0006</t>
  </si>
  <si>
    <t>PREDIO ESCUELA JUSTO SIERRA (CALLE CUAUHTEMOC ESO ZARAGOZA)</t>
  </si>
  <si>
    <t>5891-0007</t>
  </si>
  <si>
    <t>PREDIO UNIDAD DEPORTIVA (PLAN DE HUIYIXITLAHUAL)(LA ANTENA)</t>
  </si>
  <si>
    <t>5891-0008</t>
  </si>
  <si>
    <t>PREDIO CASA AME (BARRIO DEL BAJIO)</t>
  </si>
  <si>
    <t>5891-0009</t>
  </si>
  <si>
    <t>PREDIO CASA DE LA CULTURA (BARRIO DE SANTO NIÑO, ESO CALLE HELIODORO CAST Y GALEANA)</t>
  </si>
  <si>
    <t>5891-0010</t>
  </si>
  <si>
    <t>PREDIO AMPL TANQUE ALMACEN Y DSITRIB AGUA POTABLE (NORESTE DE TLACOTEPEC)</t>
  </si>
  <si>
    <t>5891-0011</t>
  </si>
  <si>
    <t>PREDIO CANCHA FUTBOL RAPIDO (BARRIO EL PERICONAL)</t>
  </si>
  <si>
    <t>5891-0012</t>
  </si>
  <si>
    <t>PREDIO RELLENO SANITARIO (LA ESPINERA O EL ALAMITO)</t>
  </si>
  <si>
    <t>5891-0013</t>
  </si>
  <si>
    <t>PREDIO ANTENA PARA CELULARES (CERRO DE LA BANDERA)</t>
  </si>
  <si>
    <t>ADMON 2012-2015</t>
  </si>
  <si>
    <t>5891-0014</t>
  </si>
  <si>
    <t>TERRENO PARA MERCADO MUNICIPAL</t>
  </si>
  <si>
    <t>EDIFICIOS NO HABITACIONALES</t>
  </si>
  <si>
    <t>5831-0001</t>
  </si>
  <si>
    <t>AUDITORIO MUNICIPAL</t>
  </si>
  <si>
    <t>5831-0002</t>
  </si>
  <si>
    <t>PALACIO MUNICIPAL</t>
  </si>
  <si>
    <t>5831-0003</t>
  </si>
  <si>
    <t>MERCADO MUNICIPAL</t>
  </si>
  <si>
    <t>5831-0004</t>
  </si>
  <si>
    <t>JARDIN DE NIÑOS (CALLE HIDALGO 13)</t>
  </si>
  <si>
    <t>5831-0005</t>
  </si>
  <si>
    <t>MODULO DE SEGURIDAD (BARRIO SAN ANTONIO, LA CAÑITA)</t>
  </si>
  <si>
    <t>5811-0001</t>
  </si>
  <si>
    <t>PLAZA DE TOROS (CALLE CUAHTEMOC 1)</t>
  </si>
  <si>
    <t>FORTAMUN</t>
  </si>
  <si>
    <t>6221-0001</t>
  </si>
  <si>
    <t>MODULOS DE SEGURIDAD</t>
  </si>
  <si>
    <t>6221-0002</t>
  </si>
  <si>
    <t>CUARTEL POLICIA PREVENTIVA</t>
  </si>
  <si>
    <t>BIENES MUEBLES</t>
  </si>
  <si>
    <t>MOBILIARIO Y EQUIPO DE ADMINISTRACION</t>
  </si>
  <si>
    <t>MUEBLES DE OFICINA Y ESTANTERIA</t>
  </si>
  <si>
    <t xml:space="preserve">GASTO CORRIENTE </t>
  </si>
  <si>
    <t>5111-0001</t>
  </si>
  <si>
    <t>ARCHIVERO METALICO, 4 GAVETAS, COLOR GRIS</t>
  </si>
  <si>
    <t>5111-0002</t>
  </si>
  <si>
    <t>10 SILLAS ACOJINADAS EN TELA, COLOR NEGRO. ICOM MODELO ICF 14 SERIE NO. 0512665</t>
  </si>
  <si>
    <t>5111-0003</t>
  </si>
  <si>
    <t>SILLON EJECUTIVO, EN PIEL COLOR NEGRO.R</t>
  </si>
  <si>
    <t>5111-0004</t>
  </si>
  <si>
    <t>MESA PARA JUNTAS, GRANDE, DOBLE COMPARTIMIENTO, CON BASE DE CRISTAL EN LA PARTE SUPERIOR, EN COLOR NEGRO.</t>
  </si>
  <si>
    <t>5111-0005</t>
  </si>
  <si>
    <t>ARCHIVERO METALICO COLOR BEIGE 4 GAVETAS.</t>
  </si>
  <si>
    <t>5111-0006</t>
  </si>
  <si>
    <t>ESCRITORIO SECRETARIAL 2 GAVETAS COLOR BEIGE.</t>
  </si>
  <si>
    <t>5111-0007</t>
  </si>
  <si>
    <t>SILLA SECRETARIAL GIRATORIA CON FORRO COLOR NEGRO. 14 SERIE NO. 0510736</t>
  </si>
  <si>
    <t>5111-0008</t>
  </si>
  <si>
    <t>MUEBLE TIPO BURO DE MADERA COLOR NATURAL.</t>
  </si>
  <si>
    <t>5111-0009</t>
  </si>
  <si>
    <t>VENTILADOR TORRE.M</t>
  </si>
  <si>
    <t>5111-0010</t>
  </si>
  <si>
    <t>ARCHIVERO METALICO 4 GAVETAS COLOR BEIGE. M MODELO ICF 14 SERIE NO. 0512663</t>
  </si>
  <si>
    <t>5111-0011</t>
  </si>
  <si>
    <t>ARCHIVERO METALICO 4 GAVETAS COLOR BEIGE.</t>
  </si>
  <si>
    <t>5111-0012</t>
  </si>
  <si>
    <t>2 MUEBLES PARA COMPUTADORA EN BASE DE CRISTAL Y HERRAJE COLOR GRIS.DELO</t>
  </si>
  <si>
    <t>5111-0014</t>
  </si>
  <si>
    <t>ARCHIVERO METÁLICO COLOR GRIS, 4 GAVETAS.</t>
  </si>
  <si>
    <t>5111-0015</t>
  </si>
  <si>
    <t>ESCRITORIO METALICO, DE MATERIAL COMPRIMIDO, 2 GAVETAS.M MODELO ICF 14</t>
  </si>
  <si>
    <t>5111-0016</t>
  </si>
  <si>
    <t>VENTILADOR DE MESA. COLOR BLANCO.</t>
  </si>
  <si>
    <t>5111-0017</t>
  </si>
  <si>
    <t>VENTILADOR DE MESA, COLOR BLANCO.</t>
  </si>
  <si>
    <t>5111-0018</t>
  </si>
  <si>
    <t>2 ARCHIVEROS DE PARED DE MADERA, CON PUERTAS.</t>
  </si>
  <si>
    <t>5111-0019</t>
  </si>
  <si>
    <t>SILLA DE PLASTICO COLOR BLANCO</t>
  </si>
  <si>
    <t>5111-0020</t>
  </si>
  <si>
    <t>SILLA DE TRABAJO CUADRADA COLOR NEGRO. GRO. MARCA ICOM MODELO ICF</t>
  </si>
  <si>
    <t>5111-0021</t>
  </si>
  <si>
    <t>ESTACION DE TRABAJO COLOR CAFÉ.DELO ICF, 14 SERIE NO. 05107</t>
  </si>
  <si>
    <t>5111-0022</t>
  </si>
  <si>
    <t>MAQUINA DE ESCRIBIR MECANICA, COLOR BEIGE, Y NEGRO.NW</t>
  </si>
  <si>
    <t>5111-0023</t>
  </si>
  <si>
    <t>ESCRITORIO SECRETARIAL DE MADERA COMPRIMIDO, COLOR CAOBA, CON 1 CAJON.</t>
  </si>
  <si>
    <t>5111-0024</t>
  </si>
  <si>
    <t>ESCRITORIO METALICO CON MADERA 1 GAVETA.</t>
  </si>
  <si>
    <t>5111-0025</t>
  </si>
  <si>
    <t>ESCRITORIO METALICO 2 GAVETAS COLOR NEGRO Y GRIS.</t>
  </si>
  <si>
    <t>5111-0027</t>
  </si>
  <si>
    <t>ESCRITORIO METALICO CON MADERA 1 GAVETA COLOR GRIS CON MADERA.</t>
  </si>
  <si>
    <t>5111-0028</t>
  </si>
  <si>
    <t>ARCHIVERO METALICO CON 4 GAVETAS</t>
  </si>
  <si>
    <t>5111-0029</t>
  </si>
  <si>
    <t>MUEBLE P/COMPUTADORA COLOR NATURAL,</t>
  </si>
  <si>
    <t>5111-0030</t>
  </si>
  <si>
    <t>2 SILLAS PLEGABLES ARMAZON DE ESMALTE.</t>
  </si>
  <si>
    <t>5111-0031</t>
  </si>
  <si>
    <t>3 SILLAS DE PLASTICO COLOR BLANCO.</t>
  </si>
  <si>
    <t>5111-0032</t>
  </si>
  <si>
    <t>ANAQUEL COLOR GRIS.</t>
  </si>
  <si>
    <t>5111-0033</t>
  </si>
  <si>
    <t>UN PINTARRON COLOR BLANCO.</t>
  </si>
  <si>
    <t>5111-0034</t>
  </si>
  <si>
    <t>6    SILLAS GENOVA.</t>
  </si>
  <si>
    <t>5111-0035</t>
  </si>
  <si>
    <t>6 SILLAS DE RESINA BLANCA.</t>
  </si>
  <si>
    <t>5111-0036</t>
  </si>
  <si>
    <t>2 ESTANTES DE METAL DE 43X75X73.</t>
  </si>
  <si>
    <t>5111-0037</t>
  </si>
  <si>
    <t>1    ARCHIVERO DE 4 GAVETAS.</t>
  </si>
  <si>
    <t>5111-0038</t>
  </si>
  <si>
    <t>2    LIBREROS CON REPISA.</t>
  </si>
  <si>
    <t>5111-0039</t>
  </si>
  <si>
    <t>1 SILLA METALICA CON FORRO COLOR NEGRO.</t>
  </si>
  <si>
    <t>5111-0040</t>
  </si>
  <si>
    <t>1 ESCRITORIO CON 1 GAVETA.</t>
  </si>
  <si>
    <t>5111-0041</t>
  </si>
  <si>
    <t>1 SALA COLOR AMARILLA OBSCURO CON VIVOS COLOR AZUL.</t>
  </si>
  <si>
    <t>5111-0042</t>
  </si>
  <si>
    <t>MUEBLE PARA COMPUTADORA. COLOR NATURAL MARCA ¡CGiVi MODELO ¡CF 14 SERIE NO.</t>
  </si>
  <si>
    <t>5111-0043</t>
  </si>
  <si>
    <t>MUEBLE TIPO BURO DE MADERA, COLOR NATURAL.</t>
  </si>
  <si>
    <t>5111-0044</t>
  </si>
  <si>
    <t>SILLA SECRETARIAL 174 BUTACAS FORUM.</t>
  </si>
  <si>
    <t>5111-0045</t>
  </si>
  <si>
    <t>SILLA P/COMPUTO COLOR NEGRO. AJUSTE NEUMATICO DE ALTURA. CA MOTOROLA MOD. EE SERIE</t>
  </si>
  <si>
    <t>5111-0046</t>
  </si>
  <si>
    <t>SCRITORIO SECRETARIAL, BASE EN FORMAICA, COLOR CAOBA 2 GAVETAS.</t>
  </si>
  <si>
    <t>5111-0047</t>
  </si>
  <si>
    <t>2    ESCRITORIOS DE MADERA CON 1 CAJON.</t>
  </si>
  <si>
    <t>5111-0048</t>
  </si>
  <si>
    <t>1 ARCHIVERO METALICO DE 4 GAVETAS.</t>
  </si>
  <si>
    <t>5111-0049</t>
  </si>
  <si>
    <t>3    ESCRITORIOS METALICOS CON MADERA.</t>
  </si>
  <si>
    <t>5111-0050</t>
  </si>
  <si>
    <t>11   SILLAS TUBULARES ACOGINADAS, COLOR AZUL:</t>
  </si>
  <si>
    <t>5111-0051</t>
  </si>
  <si>
    <t>1 SILLA APILABLE DE PLASTICO, COLOR BLANCO.</t>
  </si>
  <si>
    <t>5111-0052</t>
  </si>
  <si>
    <t>3    ANAQUEL METALICO COLOR AMARILLO.</t>
  </si>
  <si>
    <t>5111-0053</t>
  </si>
  <si>
    <t>26 ANAQUELES METALICOS COLOR NARANJA.</t>
  </si>
  <si>
    <t>5111-0054</t>
  </si>
  <si>
    <t>4    SILLAS APILABLES DE PLASTICO, COLOR BLANCO.</t>
  </si>
  <si>
    <t>5111-0055</t>
  </si>
  <si>
    <t>4 SILLAS APILABLES DE PLASTICO, COLOR VERDE.</t>
  </si>
  <si>
    <t>5111-0056</t>
  </si>
  <si>
    <t>1    ANAQUEL METALICO COLOR AMARILLO</t>
  </si>
  <si>
    <t>5111-0057</t>
  </si>
  <si>
    <t>MUEBLE PARA COMPUTADORA.</t>
  </si>
  <si>
    <t>5111-0058</t>
  </si>
  <si>
    <t>MUEBLE PARA COMPUTADORA COLOR NATURAL. ELO ICF</t>
  </si>
  <si>
    <t>5111-0059</t>
  </si>
  <si>
    <t>ESCRITORIO CON ARCHIVERO IBIZA, COLECCIÓN MODUART.</t>
  </si>
  <si>
    <t>5111-0060</t>
  </si>
  <si>
    <t>SILLA Pl COMPUTO NEGRA, AJUSTE NEUMATICO DE ALTURA.IE</t>
  </si>
  <si>
    <t>5111-0061</t>
  </si>
  <si>
    <t>ESCRITORIO SECRETARIAL DE MADERA COLOR CAFÉ, 2 GAVETAS.</t>
  </si>
  <si>
    <t>5111-0062</t>
  </si>
  <si>
    <t>SILLA GIRATORIA COLOR NEGRO.</t>
  </si>
  <si>
    <t>5111-0063</t>
  </si>
  <si>
    <t>2    ARCHVEROS METALICOS, 4 GAVETAS COLOR ALMEYBEIGE.</t>
  </si>
  <si>
    <t>5111-0064</t>
  </si>
  <si>
    <t>1 ESCRITORIO SECRETARIAL DE MADERA 2 GAVETAS. COLOR CAOBA.</t>
  </si>
  <si>
    <t>5111-0065</t>
  </si>
  <si>
    <t>3 ESCRITORIOS COLOR CAOBA 1 GAVETA.</t>
  </si>
  <si>
    <t>5111-0066</t>
  </si>
  <si>
    <t>ESCRITORIO SECRETARIAL COLOR BEIGE 2 GAVETAS.</t>
  </si>
  <si>
    <t>5111-0067</t>
  </si>
  <si>
    <t>5111-0068</t>
  </si>
  <si>
    <t>ARCHIVERO METALICO COLOR GRIS, 4 GAVETAS.</t>
  </si>
  <si>
    <t>5111-0069</t>
  </si>
  <si>
    <t>ANAQUEL METALICO COLOR NARANJA.</t>
  </si>
  <si>
    <t>5111-0070</t>
  </si>
  <si>
    <t>ANAQUEL METALICO COLOR AZUL DE MADERA.</t>
  </si>
  <si>
    <t>5111-0071</t>
  </si>
  <si>
    <t>ANAQUEL METALICO COLOR GRIS.</t>
  </si>
  <si>
    <t>5111-0072</t>
  </si>
  <si>
    <t>ESCRITORIO METALICO EJECUTIVO DE 5 GAVETAS.</t>
  </si>
  <si>
    <t>5111-0073</t>
  </si>
  <si>
    <t>SILLA DE PLASTICO APILABLE COLOR VERDE.OM MOD. 0512</t>
  </si>
  <si>
    <t>5111-0074</t>
  </si>
  <si>
    <t>SILLA SECRETARIAL GIRATORIA EN TELA, COLOR VERDE.</t>
  </si>
  <si>
    <t>5111-0075</t>
  </si>
  <si>
    <t>SILLA SECRETARIAL GIRATORIA EN PIEL COLOR MCODA</t>
  </si>
  <si>
    <t>5111-0076</t>
  </si>
  <si>
    <t>5111-0077</t>
  </si>
  <si>
    <t>MAQUINA DE ESCRIBIR MECANICA.</t>
  </si>
  <si>
    <t>5111-0078</t>
  </si>
  <si>
    <t>ARCHIVERO METALICO COLOR GRIS DE 4 GAVETAS.</t>
  </si>
  <si>
    <t>5111-0081</t>
  </si>
  <si>
    <t>MUEBLE PARA COMPUTADORA COLOR CAFE.</t>
  </si>
  <si>
    <t>5111-0082</t>
  </si>
  <si>
    <t>MUEBLE PARA COMPUTADORA, COLOR CAOBA.</t>
  </si>
  <si>
    <t>5111-0083</t>
  </si>
  <si>
    <t>ESCRITORIO SECRETARIAL, BASE EN FORMAICA, COLOR CAOBA 2 GAVETAS.</t>
  </si>
  <si>
    <t>5111-0084</t>
  </si>
  <si>
    <t>ARCHIVERO METALICO COLOR BEIGE, 4 GAVETAS.</t>
  </si>
  <si>
    <t>5111-0085</t>
  </si>
  <si>
    <t>MUEBLE PARA COMPUTADORA DE MADERA COLOR CAOBA.IE NO. 0510736</t>
  </si>
  <si>
    <t>5111-0086</t>
  </si>
  <si>
    <t>SILLA SECRETARIAL GIRATORIA. EN FORRO Y TELA COLOR NEGRO.</t>
  </si>
  <si>
    <t>5111-0087</t>
  </si>
  <si>
    <t>SILLA SECRETARIAL TAPIZADA EN PIEL COLOR CAFÉ.</t>
  </si>
  <si>
    <t>5111-0088</t>
  </si>
  <si>
    <t>SILLA PLEGABLE TAPIZADA, COLOR BEIGE.</t>
  </si>
  <si>
    <t>5111-0089</t>
  </si>
  <si>
    <t>ESCRITORIO METALICO Y MADERA COLOR NEGRO Y GRIS.</t>
  </si>
  <si>
    <t>5111-0090</t>
  </si>
  <si>
    <t>ARCHIVERO METALICO DE 4 GAVETAS COLOR GRIS.</t>
  </si>
  <si>
    <t>5111-0091</t>
  </si>
  <si>
    <t>SILLA ACOJINADA IMITACION PIEL</t>
  </si>
  <si>
    <t>5111-0092</t>
  </si>
  <si>
    <t>SILLA SECRETARIAL GIRATORIA COLOR NEGRO</t>
  </si>
  <si>
    <t>5111-0093</t>
  </si>
  <si>
    <t>SILLA PARA COMPUTADORA COLOR NEGRO.</t>
  </si>
  <si>
    <t>EJERCICIO 2017</t>
  </si>
  <si>
    <t>5111-0094</t>
  </si>
  <si>
    <t>2 PZAS ARCHIVERO 2 GAV NGO TEXTURIZADO</t>
  </si>
  <si>
    <t>5111-0095</t>
  </si>
  <si>
    <t>ESCRITORIO EJECUTIVO METROPOLITAN</t>
  </si>
  <si>
    <t>FONDO DE APORTACIONES PARA LA INFRAESTRUCTURA SOCIAL  MUNICIPAL</t>
  </si>
  <si>
    <t>5111-0096</t>
  </si>
  <si>
    <t>ARCHIVERO METÁLICO COLOR BEIGE. CON CUATRO GAVETAS</t>
  </si>
  <si>
    <t>5111-0097</t>
  </si>
  <si>
    <t>TOLDO CON PAREDES 8 POSTES MARCA WANDA</t>
  </si>
  <si>
    <t>5111-0098</t>
  </si>
  <si>
    <t>5111-0099</t>
  </si>
  <si>
    <t>ESCRITORIO METALICO Y MADERA, COLOR GRIS, 2 CAJONESARCA MOTOROLA MOD. EE SERIE</t>
  </si>
  <si>
    <t>5111-0100</t>
  </si>
  <si>
    <t>MESA DE TRABAJO BASE DE MADERA COLOR NATURAL.</t>
  </si>
  <si>
    <t>5111-0101</t>
  </si>
  <si>
    <t>ESCRITORIO METALICO. MADERA AGLOMERADA, COLOR NEGRO</t>
  </si>
  <si>
    <t>5111-0102</t>
  </si>
  <si>
    <t xml:space="preserve">MESA DE TRABAJO METALICA Y BASE DE MADERA COLOR NATURAL. </t>
  </si>
  <si>
    <t>5111-0103</t>
  </si>
  <si>
    <t>ESCRITORIO SECRETARIAL COLOR GRIS.</t>
  </si>
  <si>
    <t>5111-0104</t>
  </si>
  <si>
    <t xml:space="preserve">ESCRITORIO SECRETARIAL COLOR GRIS </t>
  </si>
  <si>
    <t>5111-0105</t>
  </si>
  <si>
    <t>MUEBLE PARA COMPUTADORA. COLOR NEGRO.</t>
  </si>
  <si>
    <t>5111-0106</t>
  </si>
  <si>
    <t>ENGARGOLADORA</t>
  </si>
  <si>
    <t>ADMON 2015-2018</t>
  </si>
  <si>
    <t>MONITOR</t>
  </si>
  <si>
    <t>5111-0108</t>
  </si>
  <si>
    <t>VENTILADOR GIRATORIO</t>
  </si>
  <si>
    <t>5111-0109</t>
  </si>
  <si>
    <t>5111-0110</t>
  </si>
  <si>
    <t>SILLA SECRETARIAL</t>
  </si>
  <si>
    <t>5111-0111</t>
  </si>
  <si>
    <t>DISPENSADOR DE AGUA</t>
  </si>
  <si>
    <t>5111-0112</t>
  </si>
  <si>
    <t>VENTILADOR</t>
  </si>
  <si>
    <t>5111-0113</t>
  </si>
  <si>
    <t>ESCRITORIO</t>
  </si>
  <si>
    <t>5111-0114</t>
  </si>
  <si>
    <t xml:space="preserve">DISPENSADOR DE AGUA </t>
  </si>
  <si>
    <t>5111-0115</t>
  </si>
  <si>
    <t>5111-0116</t>
  </si>
  <si>
    <t>5111-0117</t>
  </si>
  <si>
    <t>5111-0118</t>
  </si>
  <si>
    <t>5111-0119</t>
  </si>
  <si>
    <t>ENGARGOLADORA DE USO RUDO</t>
  </si>
  <si>
    <t>5111-0120</t>
  </si>
  <si>
    <t>GILLOTINA</t>
  </si>
  <si>
    <t>5111-0121</t>
  </si>
  <si>
    <t>SILLA SECRETARIAL CHICA</t>
  </si>
  <si>
    <t>5111-0122</t>
  </si>
  <si>
    <t>ARCHIVERO METALICO DE 4 GAVETAS CON CAJA FUERTE</t>
  </si>
  <si>
    <t>5111-0123</t>
  </si>
  <si>
    <t>SILLA SECRETARIAL GRANDE</t>
  </si>
  <si>
    <t>5111-0124</t>
  </si>
  <si>
    <t>5111-0125</t>
  </si>
  <si>
    <t>5111-0126</t>
  </si>
  <si>
    <t>5111-0127</t>
  </si>
  <si>
    <t>5111-0128</t>
  </si>
  <si>
    <t>5111-0129</t>
  </si>
  <si>
    <t>ESCRITORIO COLOR CHOCOLATE</t>
  </si>
  <si>
    <t>5111-0130</t>
  </si>
  <si>
    <t>5111-0131</t>
  </si>
  <si>
    <t>5111-0132</t>
  </si>
  <si>
    <t>5111-0133</t>
  </si>
  <si>
    <t>5111-0134</t>
  </si>
  <si>
    <t>5111-0135</t>
  </si>
  <si>
    <t>SILLA SECRETARIAL  CHICA</t>
  </si>
  <si>
    <t>5111-0136</t>
  </si>
  <si>
    <t>5111-0137</t>
  </si>
  <si>
    <t>5111-0138</t>
  </si>
  <si>
    <t>5111-0139</t>
  </si>
  <si>
    <t>5111-0140</t>
  </si>
  <si>
    <t>5111-0141</t>
  </si>
  <si>
    <t>5111-0142</t>
  </si>
  <si>
    <t>1 GABINETE METALICO CON PUERTAS ABATIBLE Y LLAVE</t>
  </si>
  <si>
    <t>5111-0143</t>
  </si>
  <si>
    <t>5111-0144</t>
  </si>
  <si>
    <t>SILLA DE PLASTICO</t>
  </si>
  <si>
    <t>5111-0145</t>
  </si>
  <si>
    <t>5111-0146</t>
  </si>
  <si>
    <t>5111-0147</t>
  </si>
  <si>
    <t>5111-0148</t>
  </si>
  <si>
    <t>5111-0149</t>
  </si>
  <si>
    <t>5111-0150</t>
  </si>
  <si>
    <t>5111-0151</t>
  </si>
  <si>
    <t>5111-0152</t>
  </si>
  <si>
    <t>5111-0153</t>
  </si>
  <si>
    <t>5651-0001</t>
  </si>
  <si>
    <t>TELEFONO FIJO ( PARA LÍNEA TELMEX)</t>
  </si>
  <si>
    <t>5651-0002</t>
  </si>
  <si>
    <t>5111-0154</t>
  </si>
  <si>
    <t>VENTILADOR DE TORRE MARCA MYTEK NEGRO</t>
  </si>
  <si>
    <t>5111-0155</t>
  </si>
  <si>
    <t>5111-0158</t>
  </si>
  <si>
    <t>5111-0159</t>
  </si>
  <si>
    <t>ARCHIVERO METÁLICO DE 4 GAVETAS</t>
  </si>
  <si>
    <t>5111-0160</t>
  </si>
  <si>
    <t>5111-0161</t>
  </si>
  <si>
    <t>ESCRITORIOS</t>
  </si>
  <si>
    <t>5111-0162</t>
  </si>
  <si>
    <t>5111-0163</t>
  </si>
  <si>
    <t>5111-0164</t>
  </si>
  <si>
    <t>SILLAS SECRETARIALES</t>
  </si>
  <si>
    <t>5111-0165</t>
  </si>
  <si>
    <t>5111-0166</t>
  </si>
  <si>
    <t>5111-0167</t>
  </si>
  <si>
    <t>5111-0168</t>
  </si>
  <si>
    <t>5111-0169</t>
  </si>
  <si>
    <t>5111-0170</t>
  </si>
  <si>
    <t>ANAQUEL REFORZADO</t>
  </si>
  <si>
    <t>5111-0171</t>
  </si>
  <si>
    <t>5111-0172</t>
  </si>
  <si>
    <t>5111-0173</t>
  </si>
  <si>
    <t>VENTILADOR NEGRO DE USO RUDO</t>
  </si>
  <si>
    <t>5111-0174</t>
  </si>
  <si>
    <t>5111-0175</t>
  </si>
  <si>
    <t>5111-0176</t>
  </si>
  <si>
    <t>5111-0177</t>
  </si>
  <si>
    <t>5111-0178</t>
  </si>
  <si>
    <t>5111-0179</t>
  </si>
  <si>
    <t>5111-0180</t>
  </si>
  <si>
    <t>ANAQUEL REFORZADO ROJO</t>
  </si>
  <si>
    <t>5111-0181</t>
  </si>
  <si>
    <t>5111-0182</t>
  </si>
  <si>
    <t>MUEBLE PARA COMPUTADORA</t>
  </si>
  <si>
    <t>5111-0183</t>
  </si>
  <si>
    <t>5111-0184</t>
  </si>
  <si>
    <t>5111-0185</t>
  </si>
  <si>
    <t>5111-0187</t>
  </si>
  <si>
    <t>5111-0188</t>
  </si>
  <si>
    <t>5111-0189</t>
  </si>
  <si>
    <t>5111-0190</t>
  </si>
  <si>
    <t>ARCHIVERO DE 4 GAVETAS</t>
  </si>
  <si>
    <t>5111-0191</t>
  </si>
  <si>
    <t>5111-0192</t>
  </si>
  <si>
    <t>5111-0193</t>
  </si>
  <si>
    <t>5111-0194</t>
  </si>
  <si>
    <t>ESCRITORIO COLOR NATURAL</t>
  </si>
  <si>
    <t>5111-0195</t>
  </si>
  <si>
    <t>5111-0196</t>
  </si>
  <si>
    <t>5111-0197</t>
  </si>
  <si>
    <t>5111-0198</t>
  </si>
  <si>
    <t>ESCRITORIO PRESIDENCIAL</t>
  </si>
  <si>
    <t>5111-0199</t>
  </si>
  <si>
    <t>5111-0200</t>
  </si>
  <si>
    <t>5111-0201</t>
  </si>
  <si>
    <t>5111-0202</t>
  </si>
  <si>
    <t>5111-0203</t>
  </si>
  <si>
    <t>5111-0204</t>
  </si>
  <si>
    <t>5111-0205</t>
  </si>
  <si>
    <t>SILLA PRESIDENCIAL</t>
  </si>
  <si>
    <t>5111-0206</t>
  </si>
  <si>
    <t>MESAS BLANCAS RECTANGULARES</t>
  </si>
  <si>
    <t>5111-0207</t>
  </si>
  <si>
    <t>5111-0208</t>
  </si>
  <si>
    <t>SILLA PLEGABLE</t>
  </si>
  <si>
    <t>5111-0209</t>
  </si>
  <si>
    <t>5111-0210</t>
  </si>
  <si>
    <t>5111-0211</t>
  </si>
  <si>
    <t>5111-0212</t>
  </si>
  <si>
    <t>5111-0213</t>
  </si>
  <si>
    <t>5111-0214</t>
  </si>
  <si>
    <t>5111-0215</t>
  </si>
  <si>
    <t>5111-0216</t>
  </si>
  <si>
    <t>5111-0217</t>
  </si>
  <si>
    <t>5111-0218</t>
  </si>
  <si>
    <t>5111-0219</t>
  </si>
  <si>
    <t>5111-0220</t>
  </si>
  <si>
    <t>5111-0221</t>
  </si>
  <si>
    <t>ESTACION DE TRABAJO PEQUEÑA</t>
  </si>
  <si>
    <t>5111-0222</t>
  </si>
  <si>
    <t>5111-0223</t>
  </si>
  <si>
    <t>GUILLOTINA</t>
  </si>
  <si>
    <t>5111-0224</t>
  </si>
  <si>
    <t>VENTILADOR DE USO RUDO</t>
  </si>
  <si>
    <t>5111-0225</t>
  </si>
  <si>
    <t>5111-0226</t>
  </si>
  <si>
    <t>125 SILLAS</t>
  </si>
  <si>
    <t>5111-0227</t>
  </si>
  <si>
    <t>10 MESAS</t>
  </si>
  <si>
    <t>5111-0228</t>
  </si>
  <si>
    <t>5111-0229</t>
  </si>
  <si>
    <t>5111-0230</t>
  </si>
  <si>
    <t>25 SILLAS TUBULAR SAMSONITE 4PACK</t>
  </si>
  <si>
    <t>5111-0231</t>
  </si>
  <si>
    <t>10 MESAS PLEGABLES LIFE TIME 1.8 M</t>
  </si>
  <si>
    <t>5111-0232</t>
  </si>
  <si>
    <t>6 CARPAS TOLDO 6M X 3M</t>
  </si>
  <si>
    <t xml:space="preserve">LOVE SEAT 2 PIEZAS CON RESPALDO 120 CMS DE LARGO X 70 CMS DE FONDO, 40 CMS DE ALTURA AL ASIENTO Y 90 CMS DE ALTURA AL RESPALDO </t>
  </si>
  <si>
    <t>5111-0233</t>
  </si>
  <si>
    <t>ARCHIVERO VERTICAL DE 4 GAVETAS DE 1.35 X 45 X 55 TAMAÑO OFICIO, FABRICADO CON LAMINA CALIBRE 22 CON CERRADURA GENERAL Y CORREDORAS DE EXTENSION TOTAL</t>
  </si>
  <si>
    <t>5111-0234</t>
  </si>
  <si>
    <t>5111-0235</t>
  </si>
  <si>
    <t>5111-0236</t>
  </si>
  <si>
    <t>5111-0237</t>
  </si>
  <si>
    <t>ESCRITORIO DE 1.60 X 60 X 75, CAJONERA CON DOS CAJONES TAMAÑO OFICIO, CERRADURA GENERAL, JALADORAS TIPO CURVA, NIVELADORAS DE PISO, FABRICADO EN 28  Y 16 MM</t>
  </si>
  <si>
    <t>5111-0238</t>
  </si>
  <si>
    <t>5111-0239</t>
  </si>
  <si>
    <t>5111-0240</t>
  </si>
  <si>
    <t>ASIENTO Y RESPALDO TAPIZADO EN TELA CANCUN, 100% PROLIPOPILENO, MECANISMO SECRETARIAL FIRME CON PALANCA PARA AJUSTE DE ALTURA</t>
  </si>
  <si>
    <t>5111-0241</t>
  </si>
  <si>
    <t>5111-0242</t>
  </si>
  <si>
    <t>5111-0243</t>
  </si>
  <si>
    <t>5111-0244</t>
  </si>
  <si>
    <t>5111-0245</t>
  </si>
  <si>
    <t>5111-0246</t>
  </si>
  <si>
    <t>5111-0247</t>
  </si>
  <si>
    <t>5111-0248</t>
  </si>
  <si>
    <t>5111-0249</t>
  </si>
  <si>
    <t>5111-0250</t>
  </si>
  <si>
    <t>5111-0251</t>
  </si>
  <si>
    <t>5111-0252</t>
  </si>
  <si>
    <t>5111-0253</t>
  </si>
  <si>
    <t>ENFRIADOR HISENSE DE 2 PUERTAS 3.3 PIES DOS PARRILLAS DE CRISTAL (LARGO X ANCHO X ALTO): 48 X 53 X 85 CMS, SERIE 1B0088Z0022JBG1YHS20267</t>
  </si>
  <si>
    <t>5111-0254</t>
  </si>
  <si>
    <t>DESPACHADOR DE AGUA AQUA PLUS, AGUA CALIENTE A 90°C, AGUA FRIA A 10°C, GABINETE DE ALMACENAMIENTO, SISTEMA ELECTRONICO DE ENFRIAMIENTO, SERIE Z121608C1194</t>
  </si>
  <si>
    <t>5111-0255</t>
  </si>
  <si>
    <t>DESPACHADOR DE AGUA AQUA PLUS, AGUA CALIENTE A 90°C, AGUA FRIA A 10°C, GABINETE DE ALMACENAMIENTO, SISTEMA ELECTRONICO DE ENFRIAMIENTO, SERIE Z121608B0570</t>
  </si>
  <si>
    <t>5111-0256</t>
  </si>
  <si>
    <t>DESPACHADOR DE AGUA AQUA PLUS, AGUA CALIENTE A 90°C, AGUA FRIA A 10°C, GABINETE DE ALMACENAMIENTO, SISTEMA ELECTRONICO DE ENFRIAMIENTO, SERIE</t>
  </si>
  <si>
    <t>5111-0257</t>
  </si>
  <si>
    <t>VENTILADOR DE TORRE LASKO DE 3 VELOCIDADES, ALTO 122 CMS, ANCHO 34, CMS, FONDO 34 CMS, PESO 6.2 KGS, PROGRAMABLE DE TIEMPO DE 1, 2 Y 4 HRS, SERIE AC6015</t>
  </si>
  <si>
    <t>5111-0258</t>
  </si>
  <si>
    <t>VENTILADOR DE TORRE LASKO DE 3 VELOCIDADES, ALTO 122 CMS, ANCHO 34, CMS, FONDO 34 CMS, PESO 6.2 KGS, PROGRAMABLE DE TIEMPO DE 1, 2 Y 4 HRS, SERIE CD7072</t>
  </si>
  <si>
    <t>5111-0259</t>
  </si>
  <si>
    <t>5111-0260</t>
  </si>
  <si>
    <t>VENTILADOR DE TORRE LASKO DE 3 VELOCIDADES, ALTO 122 CMS, ANCHO 34, CMS, FONDO 34 CMS, PESO 6.2 KGS, PROGRAMABLE DE TIEMPO DE 1, 2 Y 4 HRS, SERIE SD7050</t>
  </si>
  <si>
    <t>5111-0261</t>
  </si>
  <si>
    <t>VENTILADOR DE TORRE LASKO DE 3 VELOCIDADES, ALTO 122 CMS, ANCHO 34, CMS, FONDO 34 CMS, PESO 6.2 KGS, PROGRAMABLE DE TIEMPO DE 1, 2 Y 4 HRS, SERIE AD706</t>
  </si>
  <si>
    <t>5111-0262</t>
  </si>
  <si>
    <t>5111-0263</t>
  </si>
  <si>
    <t>SILLA TABULAR PLEGABLE CON RESPALDO Y ASIENTO EN PLASTICO RIGIDO, ARMAZON METALICA CON ESMALTE HORNEADO</t>
  </si>
  <si>
    <t>5111-0264</t>
  </si>
  <si>
    <t>5111-0265</t>
  </si>
  <si>
    <t>5111-0270</t>
  </si>
  <si>
    <t>5111-0271</t>
  </si>
  <si>
    <t>5111-0272</t>
  </si>
  <si>
    <t>5111-0273</t>
  </si>
  <si>
    <t>5111-0274</t>
  </si>
  <si>
    <t>5111-0275</t>
  </si>
  <si>
    <t>5111-0276</t>
  </si>
  <si>
    <t>5111-0277</t>
  </si>
  <si>
    <t>5111-0279</t>
  </si>
  <si>
    <t xml:space="preserve">MESA PLEGABLE 1.8 MTS, IDEAL PARA USO DE INTERIORES Y EXTERIORES, BASE METALICA, RESISTENTE A LAS MANCHAS </t>
  </si>
  <si>
    <t>5111-0280</t>
  </si>
  <si>
    <t>LOCKER METALICO DE 4 PUERTAS, 40 CMS FRENTE, 40 CMS FONDO, 1.80 MTS ALTURA, CON PORTACANDADO</t>
  </si>
  <si>
    <t>5111-0281</t>
  </si>
  <si>
    <t>5111-0282</t>
  </si>
  <si>
    <t>ANAQUEL REFORZADO 5 REPISAS, PESO MAXIMO POR REPISA 2.454 KGS, PESO MAXIMO TOTAL 2,268 KGS, REPISA SE AJUSTAN EN INCREMENTOS DE 3.8 CMS</t>
  </si>
  <si>
    <t>5111-0283</t>
  </si>
  <si>
    <t>5111-0284</t>
  </si>
  <si>
    <t>5111-0285</t>
  </si>
  <si>
    <t>5111-0286</t>
  </si>
  <si>
    <t>5111-0287</t>
  </si>
  <si>
    <t>SILLA TIPO PIEL DIRECTOR (POLIURETANO) NEGRA DE LUJO, COMODA Y FIRME AJUSTE DE ALTURA CON DESCANSABRAZOS</t>
  </si>
  <si>
    <t>5111-0288</t>
  </si>
  <si>
    <t>SILLA CUADRADA TAPIZADA CON ASIENTOS ACOJINADOS Y BASE METALICA RESISTENTE</t>
  </si>
  <si>
    <t>5111-0289</t>
  </si>
  <si>
    <t>5111-0290</t>
  </si>
  <si>
    <t>VENTILADOR DE PARED BIRTMAN, 3 ASPAS DE 40 CMS CON REJILLA METALICA, ANCHO 29 X ALTO 50 CMS, 3 MODOS DE AIRE: NORMAL BRISA Y NOCTURNO, SERIE 3035C9D94427EC000003A7C</t>
  </si>
  <si>
    <t>5111-0291</t>
  </si>
  <si>
    <t>5111-0292</t>
  </si>
  <si>
    <t>LOCKER METALICOS (LOTE DE 10 PIEZAS)</t>
  </si>
  <si>
    <t>5111-0293</t>
  </si>
  <si>
    <t>SILLA GIRATORIA EJECUTIVA ACOJINADA COLOR CAFÉ.</t>
  </si>
  <si>
    <t>5111-0294</t>
  </si>
  <si>
    <t>ARCHIVERO METALICO 4 GAVETAS.</t>
  </si>
  <si>
    <t>5111-0295</t>
  </si>
  <si>
    <t>MAQUINA DE ESCRIBIR MECANICA, COLOR BLANCO Y GRIS.</t>
  </si>
  <si>
    <t>5111-0296</t>
  </si>
  <si>
    <t>4 SILLAS DE PLASTICO, COLOR BLANCO.IE 44</t>
  </si>
  <si>
    <t>5111-0297</t>
  </si>
  <si>
    <t>ARCHIVERO METALICO COLOR GRIS 4 GAVETAS. CA ICOM MODELO ICF 14 SERIE</t>
  </si>
  <si>
    <t>5111-0298</t>
  </si>
  <si>
    <t>ESCRITORIO DE MATERIAL COMPRIMIDO 2, GAVETAS COLOR BEIGE.</t>
  </si>
  <si>
    <t>5111-0299</t>
  </si>
  <si>
    <t>MUEBLE P/COMPUTADORA COLOR CAOBA.A</t>
  </si>
  <si>
    <t>5111-0300</t>
  </si>
  <si>
    <t>ESCRITORIO METALICO 2 GAVETAS COLOR BEIGE. MARCA ICOM MODELO ICF</t>
  </si>
  <si>
    <t>5111-0301</t>
  </si>
  <si>
    <t>MUEBLE PARA EQUIPO DE COMPUTO, COLOR CAFÉ .O</t>
  </si>
  <si>
    <t>5111-0302</t>
  </si>
  <si>
    <t>1    ARCHIVERO DE 4 GAVETAS, COLOR BEIGE.</t>
  </si>
  <si>
    <t>5111-0303</t>
  </si>
  <si>
    <t>ESCRITORIO METALICO DE 5 GAVETAS</t>
  </si>
  <si>
    <t>5111-0304</t>
  </si>
  <si>
    <t>SILLA CUADRADA EN TELA COLOR GRIS.R</t>
  </si>
  <si>
    <t>5111-0305</t>
  </si>
  <si>
    <t>ESCRITORIO DE UNA GABETA</t>
  </si>
  <si>
    <t>EQUIPO DE COMPUTO Y DE TECNOLOGIAS DE LA INFORMACION</t>
  </si>
  <si>
    <t>5151-0013</t>
  </si>
  <si>
    <t>MESA PARA COMPUTADORA, COLOR MADERA.</t>
  </si>
  <si>
    <t>5151-0014</t>
  </si>
  <si>
    <t>COMPUTADORA TODO EN UNO (C.P.U. Y MONITOR INTEGRADO DE PLASMA) COLOR NEGRO.</t>
  </si>
  <si>
    <t>5151-0015</t>
  </si>
  <si>
    <t>TECLADO Y MAUSE</t>
  </si>
  <si>
    <t>5151-0016</t>
  </si>
  <si>
    <t>COMPUTADORA TODO EN UNO (C.P.U. Y MONITOR INTEGRADO DE PLASMA) COLOR BLANCO</t>
  </si>
  <si>
    <t>CPU</t>
  </si>
  <si>
    <t>5151-0020</t>
  </si>
  <si>
    <t>MONITOR DE COLOR NEGRO</t>
  </si>
  <si>
    <t>5151-0021</t>
  </si>
  <si>
    <t>TECLADO Y MAUSÉ</t>
  </si>
  <si>
    <t>5151-0022</t>
  </si>
  <si>
    <t>REGULADOR DE VOLTAJE COLOR BEIGE</t>
  </si>
  <si>
    <t>5151-0023</t>
  </si>
  <si>
    <t>COMPUTADORA</t>
  </si>
  <si>
    <t>5151-0024</t>
  </si>
  <si>
    <t>5151-0025</t>
  </si>
  <si>
    <t>5151-0026</t>
  </si>
  <si>
    <t>5151-0027</t>
  </si>
  <si>
    <t>5151-0028</t>
  </si>
  <si>
    <t>REGULADOR DE VOLTAJE</t>
  </si>
  <si>
    <t>5151-0029</t>
  </si>
  <si>
    <t>IMPRESORA INYECCION DE TINTA COLOR NEGRO</t>
  </si>
  <si>
    <t>5151-0034</t>
  </si>
  <si>
    <t>IMPRESORA MULTIFUNCIONAL</t>
  </si>
  <si>
    <t>5151-0035</t>
  </si>
  <si>
    <t>5151-0036</t>
  </si>
  <si>
    <t>BOCINAS</t>
  </si>
  <si>
    <t>5151-0037</t>
  </si>
  <si>
    <t>5151-0038</t>
  </si>
  <si>
    <t>5151-0039</t>
  </si>
  <si>
    <t>MULTIFUNCIONAL COLOR NEGRO</t>
  </si>
  <si>
    <t>5151-0040</t>
  </si>
  <si>
    <t>5151-0041</t>
  </si>
  <si>
    <t>5151-0042</t>
  </si>
  <si>
    <t>MONITOR Y PROCESADOR INTEGRADO Y LECTOR DE CD'S</t>
  </si>
  <si>
    <t>5151-0043</t>
  </si>
  <si>
    <t>5151-0045</t>
  </si>
  <si>
    <t>REPRODUCTOR DE DVD CON LECTOR DE DISCO Y PUERTO DE USB</t>
  </si>
  <si>
    <t>5151-0046</t>
  </si>
  <si>
    <t>MULTIFUNCIONAL SAMSUNG SL-M2875FW, BLCO Y NEGRO LASSER, PRINT SCAN COPY FAX</t>
  </si>
  <si>
    <t>5151-0047</t>
  </si>
  <si>
    <t>MULTIFUNCIONAL EPSON ECOTANKL575</t>
  </si>
  <si>
    <t>EJERCICIO 2018</t>
  </si>
  <si>
    <t>5151-0048</t>
  </si>
  <si>
    <t>MULTIFUNCIONAL CANON G3110</t>
  </si>
  <si>
    <t>5151-0049</t>
  </si>
  <si>
    <t>5151-0050</t>
  </si>
  <si>
    <t>5151-0051</t>
  </si>
  <si>
    <t>5151-0052</t>
  </si>
  <si>
    <t>5151-0053</t>
  </si>
  <si>
    <t>IMPRESORA DE COMPUTADOR</t>
  </si>
  <si>
    <t>5151-0054</t>
  </si>
  <si>
    <t>EQUIPO DE COMPUTO</t>
  </si>
  <si>
    <t>5151-0056</t>
  </si>
  <si>
    <t>IMPRESORA I805, 36 PPM ECOTANK, FOTOGRAFICA, INALAMBRICA, CON TECNOLOGIA ECOTANK DE TANQUES DE TINTA DE 6 COLORES PARA IMPRIMIR UN ALTO VOLUMEN DE FOTOS, SERIE W7TK011108</t>
  </si>
  <si>
    <t>5151-0057</t>
  </si>
  <si>
    <t>LAP TOP HP-14-AM071 LA CELERON N360, 4GB/500GB W10 HOME, SERIE 5CG7081TLV</t>
  </si>
  <si>
    <t>5151-0058</t>
  </si>
  <si>
    <t>LAP TOP HP-14-AM071 LA CELERON N360, 4GB/500GB W10 HOME, SERIE RCPRERT13-0876</t>
  </si>
  <si>
    <t>5151-0059</t>
  </si>
  <si>
    <t xml:space="preserve">LAP TOP HP-14-AM071 LA CELERON N360, 4GB/500GB W10 HOME, SERIE </t>
  </si>
  <si>
    <t>5151-0060</t>
  </si>
  <si>
    <t>LAP TOP HP PROBOOK 440 G3 14", INTEL CORE i7/6500U 2.5 GHZ, 8GB, 1TB, WINDOWS 10 HOME, 64 BITS, NEGRO/PLATA</t>
  </si>
  <si>
    <t>5151-0061</t>
  </si>
  <si>
    <t>MULTIFUNCIONAL CANNON IMAGECLASS MF227DW: IMPRESORA LASSER MONOCROMATICA, COPIADORA, ESCANER Y FAX, WIFI, ETHERNET, USB, SERIE RUZ56636</t>
  </si>
  <si>
    <t>5151-0062</t>
  </si>
  <si>
    <t>MULTIFUNCIONAL CANNON IMAGECLASS MF227DW: IMPRESORA LASSER MONOCROMATICA, COPIADORA, ESCANER Y FAX, WIFI, ETHERNET, USB, SERIE RUZ54352</t>
  </si>
  <si>
    <t>5151-0063</t>
  </si>
  <si>
    <t>LENOVO S200Z ALL IN ONE 19.5", INTEL CELERON J3060 1.60GHZ, 4GBS, WINDOWS 10 HOEM 64 BITS, NEGRO, SERIE MP15FY07</t>
  </si>
  <si>
    <t>5151-0064</t>
  </si>
  <si>
    <t>LENOVO S200Z ALL IN ONE 19.5", INTEL CELERON J3060 1.60GHZ, 4GBS, WINDOWS 10 HOEM 64 BITS, NEGRO, SERIE MP15FVAN</t>
  </si>
  <si>
    <t>5151-0065</t>
  </si>
  <si>
    <t>LENOVO S200Z ALL IN ONE 19.5", INTEL CELERON J3060 1.60GHZ, 4GBS, WINDOWS 10 HOEM 64 BITS, NEGRO, SERIE MP15FT22</t>
  </si>
  <si>
    <t>5151-0066</t>
  </si>
  <si>
    <t>LENOVO IDEACENTRE AIO 510-23ISH, ALL IN ONE 23", INTEL CORE i5, 6400T 2.2GHZ, 8GB, 1TB, WINDOWS 10 HOME 64 BITS, BLANCO</t>
  </si>
  <si>
    <t>5151-0067</t>
  </si>
  <si>
    <t>MULTIFUNCIONAL EPSON I395, ECO TANK, ECONOMIA Y TRANQUILIDAD, IMPRIME DESDE SMARTHPHONE O TABLETA, IMPRIME HASTA 4500 PAGS EN NEGRO, SERIE X2P4071843</t>
  </si>
  <si>
    <t>5151-0068</t>
  </si>
  <si>
    <t>MONITOR PLASMA DE 15"</t>
  </si>
  <si>
    <t>5151-0069</t>
  </si>
  <si>
    <t>CPU ENSAMBLADO COLOR NEGRO</t>
  </si>
  <si>
    <t>5151-0070</t>
  </si>
  <si>
    <t>MAQUINA PARA LICENCIAS COLOR AZUL</t>
  </si>
  <si>
    <t>5151-0071</t>
  </si>
  <si>
    <t>REGULADOR DE VOLTAJE COLOR NEGRO</t>
  </si>
  <si>
    <t>EQUIPO DE COMPUTACION</t>
  </si>
  <si>
    <t>5151-0072</t>
  </si>
  <si>
    <t>COMPUTADORA INTEL PENTIUM</t>
  </si>
  <si>
    <t>5151-0076</t>
  </si>
  <si>
    <t>LAPTOP HP, MODELO 240 G3, 4 GB EN RAM, PROCESADOR INTEL INSIDE</t>
  </si>
  <si>
    <t>5151-0078</t>
  </si>
  <si>
    <t>LAPTOP HP, MODELO 240 G3, 4 GB EN RAM, PROCESADOR INTEL INSIDE, DISCO DURO DE 500 GB, LECTOR DE DVD.</t>
  </si>
  <si>
    <t>5151-0079</t>
  </si>
  <si>
    <t xml:space="preserve">CPU ENSAMBLADO CON LAS SIGUIENTES CARACTERISTICAS: 4GB RAM, 320 GB EN DD, PROCESADOR INTEL INSIDE, </t>
  </si>
  <si>
    <t>5151-0080</t>
  </si>
  <si>
    <t>5151-0081</t>
  </si>
  <si>
    <t>LAPTOP HP COLOR NEGRO CON LAS SIGUIENTES CARACTERISTICAS: MARCA HEWLET PACKARD, MODELO  240 G3. 8GB EN RAM, PROCESADOR I CORE 3, MONITOR TOUCH DE 15.5´´, DD DE 1 TB, LECTOR DE DVD,</t>
  </si>
  <si>
    <t>5151-0082</t>
  </si>
  <si>
    <t>5151-0083</t>
  </si>
  <si>
    <t>LAPTOP HP, COLOR NEGRO, MODELO 240 G3, 4 GB EN RAM, PROCESADOR INTEL INSIDE, DISCO DURO DE 500 GB, LECTOR DE DVD.</t>
  </si>
  <si>
    <t>5151-0084</t>
  </si>
  <si>
    <t>5151-0085</t>
  </si>
  <si>
    <t>LAPTOP HP COLOS BLANCO CON LAS SIGUIENTES CARACTERISTICAS: MARCA HELET PACKARD, MODELO HP 14 - d034la, 6GB EN RAM, PRECOSADOR I CORE 5, MONITOR TOUCH DE 15.5 ´´, DD DE 500 GB, LECTOR DE DVD.</t>
  </si>
  <si>
    <t>5151-0086</t>
  </si>
  <si>
    <t>CPU ENSAMBLADO 8GB RAM, DISCO DURO 1 TB, DVD RW, GAB ATX, PROCESADOR CORE i5, MONITOR 22"</t>
  </si>
  <si>
    <t>5151-0087</t>
  </si>
  <si>
    <t>CPU ENSAMBLADO 8GB RAM, DISCO DURO 1 TB, DVD RW, GAB ATX, PROCESADOR CORE i5</t>
  </si>
  <si>
    <t>5151-0088</t>
  </si>
  <si>
    <t>5151-0089</t>
  </si>
  <si>
    <t>5151-0090</t>
  </si>
  <si>
    <t>LAPTOP HP PROBOOK, NEGRO, LECTOR DE DVD, PROCESADOR CORE i5, 8 GB EN RAM DISCO DURO DE 500 GB.</t>
  </si>
  <si>
    <t>5151-0091</t>
  </si>
  <si>
    <t>5151-0092</t>
  </si>
  <si>
    <t>COMPUTADORA ENSAMBLADA 4GB RAM, DISCO DURO 500 GB, DVD RW, GAB ATX, PROCESADOR CORE i3</t>
  </si>
  <si>
    <t>5151-0093</t>
  </si>
  <si>
    <t>LAPTOP HP, COLOR NEGRO , MODELO 240 G3, 4 GB EN RAM, PROCESADOR INTEL INSIDE, DISCO DURO DE 500 GB, LECTOR DE DVD</t>
  </si>
  <si>
    <t>5151-0094</t>
  </si>
  <si>
    <t>LAPTOP HP, COLOR NEGRO, MODELO 240 G3, 8 GB EN RAM, PROCESADOR CORE i3, DISCO DURO DE 1 TB, LECTOR DE DVD</t>
  </si>
  <si>
    <t>5151-0095</t>
  </si>
  <si>
    <t>5151-0096</t>
  </si>
  <si>
    <t>5151-0097</t>
  </si>
  <si>
    <t>COMPUTADORA DE ESCRITORIO ENSAMBLADA, 4 GB EN RAM, 320 GB EN DISCO DURO, PROCESADOR INTEL INSIDE.</t>
  </si>
  <si>
    <t>5151-0098</t>
  </si>
  <si>
    <t>CPU ENSAMBLADO, 4 GB EN RAM, 320 GB EN DISCO DURO, PROCESADOR INTEL INSIDE.</t>
  </si>
  <si>
    <t>5151-0099</t>
  </si>
  <si>
    <t>LAPTOP  HP COLOR NEGRO CON LAS SIGUIENTES CARACTERISTICAS: MARCA HEWLET PACKARD, MODELO 240G3 8 GB EN RAM, PROCESADOR I CORE, MONITOR TOUCH DE 15.5´´, DD DE 1 TB, LECTOR DE DVD.</t>
  </si>
  <si>
    <t>5151-0100</t>
  </si>
  <si>
    <t xml:space="preserve">CPU ENSAMBLADO 8 GB RAM, DISCO DURO 1 TB, DVD RW, GAB ATX, PROCESADOR CORE i5, </t>
  </si>
  <si>
    <t>5151-0102</t>
  </si>
  <si>
    <t xml:space="preserve">CPU ENSAMBLADO 4 GB RAM, 320 GB DD, DVD-RW, PROCESADOR CELERON, TECLADO Y MOUSE, Y MONITOR DE 20" </t>
  </si>
  <si>
    <t>5151-0103</t>
  </si>
  <si>
    <t>4 LAPTOP LENOVO IDEAPAD 100-14IBY 14"</t>
  </si>
  <si>
    <t>5151-0104</t>
  </si>
  <si>
    <t>MICROFONO PARA COMPUTADORA</t>
  </si>
  <si>
    <t>5151-0105</t>
  </si>
  <si>
    <t xml:space="preserve">ASPIRE V5472P-6647, INTEL CORE I3-3217U (1.8GHZ, 3MB L3 CACHE, INTEL HD GRAPHICS 4000, 6GB DDR3 MEMORY (RAM), 1000 GB HDD, WINDOWS 8 </t>
  </si>
  <si>
    <t>5151-0106</t>
  </si>
  <si>
    <t>1 COMPUTADORA LENOVO IDEACENTRE C260 ALL-IN-ONE, INTEL CELERON J1800 2.41GHZ, 4GB, 1TB, WINDOWS 10 HOME 64-BIT, BLANCO, F-A24, MOISES CORTES PEREDO.</t>
  </si>
  <si>
    <t>5151-0107</t>
  </si>
  <si>
    <t>5151-0108</t>
  </si>
  <si>
    <t>1 COMPUTADORA LAPTOP ACER ASPIRE AZ1-602MD62  ALL IN ONE  NEGRO</t>
  </si>
  <si>
    <t>5151-0109</t>
  </si>
  <si>
    <t>LAPTOP HP240 G5</t>
  </si>
  <si>
    <t>5151-0110</t>
  </si>
  <si>
    <t>LAPTOP ACER ES1-420 NEGRA</t>
  </si>
  <si>
    <t>5151-0111</t>
  </si>
  <si>
    <t>LAPTOP HP 240-G3 ( CND 5331385,)</t>
  </si>
  <si>
    <t>5151-0112</t>
  </si>
  <si>
    <t>LAPTOP HP 240-G3 (CNDCND5267KQD)</t>
  </si>
  <si>
    <t>MOBILIARIO Y EQUIPO DE COMPUTO</t>
  </si>
  <si>
    <t>5151-0113</t>
  </si>
  <si>
    <t>IMPRESORA HP 1102W</t>
  </si>
  <si>
    <t>5151-0114</t>
  </si>
  <si>
    <t>IMPRESORA HP-P1102W</t>
  </si>
  <si>
    <t>5151-0115</t>
  </si>
  <si>
    <t>5151-0116</t>
  </si>
  <si>
    <t>5151-0117</t>
  </si>
  <si>
    <t>5151-0118</t>
  </si>
  <si>
    <t>MULTIFUNCIONAL BROTHER MFC-J450DW SN:U63553B4F208109</t>
  </si>
  <si>
    <t>MULTIFUNCIONAL BROTHER MFC-J4420DW, SISTEMA DE TINTA CONTINUA</t>
  </si>
  <si>
    <t>5151-0121</t>
  </si>
  <si>
    <t>PROYECTOR DIGITAL, MARCA INFOCUS, MODELO IN112a</t>
  </si>
  <si>
    <t>5151-0123</t>
  </si>
  <si>
    <t>MULTIFUNCIONAL A COLOR CON LAS SIGUIENTES CARACTERISTICAS: TAMAÑO CARTA Y OFICIO, MODELO MFC-J4420DW, INYECCION DE TINTA.</t>
  </si>
  <si>
    <t>5151-0124</t>
  </si>
  <si>
    <t>MULTIFUNCIONAL BROTHER MFC-J6720DW, SISTEMA DE TINTA CONTINUA T/DC.</t>
  </si>
  <si>
    <t>5151-0125</t>
  </si>
  <si>
    <t>MULTIFUNCIONAL BROTHER, MODELO MFC-J6720DW, SISTEMA DE TINTA CONTINUA.</t>
  </si>
  <si>
    <t>5151-0126</t>
  </si>
  <si>
    <t>MULTIFUNCIONAL BROTHER, MODELO MFC-J4420DW, SISTEMA DE TINTA CONTINUA.</t>
  </si>
  <si>
    <t>5151-0127</t>
  </si>
  <si>
    <t>5151-0128</t>
  </si>
  <si>
    <t>MULTIFUNCIONAL BROTHER, MODELO MFC-J4420DW,SISTEMA DE TINTA CONTINUA.</t>
  </si>
  <si>
    <t>5151-0130</t>
  </si>
  <si>
    <t>5151-0131</t>
  </si>
  <si>
    <t>5151-0132</t>
  </si>
  <si>
    <t>MULTIFUNCIONAL BROTHER, MODELO MFC-J4420DW, SISTEMA DE TINTA CONTINUA</t>
  </si>
  <si>
    <t>5151-0134</t>
  </si>
  <si>
    <t>5151-0135</t>
  </si>
  <si>
    <t>5151-0136</t>
  </si>
  <si>
    <t xml:space="preserve"> MULTIFUNCIONAL EPSON L220, SISTEMA DE TINTA CONTINUA, MARCA EPSON, MODELO L220, CALIDAD FOTOGRAFICA.</t>
  </si>
  <si>
    <t>5151-0137</t>
  </si>
  <si>
    <t>5151-0138</t>
  </si>
  <si>
    <t>MULTIFUNCIONAL BROTHER MFC-J6720DW (S/N:U63572H5F147760)</t>
  </si>
  <si>
    <t>5151-0139</t>
  </si>
  <si>
    <t>MULTIFUNCIONAL XEROX, (FOTOCOPIADORA)</t>
  </si>
  <si>
    <t>5151-0140</t>
  </si>
  <si>
    <t>5151-0141</t>
  </si>
  <si>
    <t>2 IMPRESORAS MULTIFUNCIONAL EPSON L220</t>
  </si>
  <si>
    <t>EQUIPO DE VIDEO VIGILANCIA</t>
  </si>
  <si>
    <t>5211-0001</t>
  </si>
  <si>
    <t>PAQTE SISTEMA DE CCVT 8 CANALES MAS 12 SISTEMAS DE MONITOREO PC GHIA INTEL MONITOR 24X2 CAMARAS DE VIDEOVIGILANCIA 2-4 MP ACCESORIOS MONTAJE Y PUESTA APUNTO</t>
  </si>
  <si>
    <t>OTROS MOBILIARIOS Y EQUIPOS DE ADMINISTRACION</t>
  </si>
  <si>
    <t>5691-0001</t>
  </si>
  <si>
    <t>FRIGOBAR</t>
  </si>
  <si>
    <t>5691-0002</t>
  </si>
  <si>
    <t>212400W POWER SUBWOOFER</t>
  </si>
  <si>
    <t>5691-0003</t>
  </si>
  <si>
    <t>5691-0004</t>
  </si>
  <si>
    <t>BAFFLE AUTOAMPLIFICADO 650/150 WATTSBI-AMP 1-12/2 DRIVER FLYING HDRW</t>
  </si>
  <si>
    <t>5691-0005</t>
  </si>
  <si>
    <t>ESFERA GRIS OBSCURO</t>
  </si>
  <si>
    <t>5691-0010</t>
  </si>
  <si>
    <t>5691-0013</t>
  </si>
  <si>
    <t>MEZCLADORA DE 16 CANALES CON 10 PREAMPLIFICADORES</t>
  </si>
  <si>
    <t>5691-0014</t>
  </si>
  <si>
    <t>EQUIPO DE SONIDO (CABLE BLINDADO PARA MICRÓFONO, CONECTOR XLR MACHO, CONECTOR HEMBRA 3P, P100100 PZ)</t>
  </si>
  <si>
    <t>5691-0015</t>
  </si>
  <si>
    <t>REFRIGERADOR</t>
  </si>
  <si>
    <t>5691-0016</t>
  </si>
  <si>
    <t>1 PIEZAS WHIRPOOL DESPACHADOR DE AGUA FRIA/CALIENTE NEGRO</t>
  </si>
  <si>
    <t>5691-0017</t>
  </si>
  <si>
    <t>5691-0018</t>
  </si>
  <si>
    <t>1 ESCRITORIO</t>
  </si>
  <si>
    <t>5691-0019</t>
  </si>
  <si>
    <t>NOBREAK COMPLET, MT505, TIEMPO MAXIMO DE RESPALDO 10 MINS, POTENCIA EN LIENA DE RESPALDO 500 VA/250W, 8 CONTACTOS QUE SUPRIMEN PICOS, SERIE 16ZY430789</t>
  </si>
  <si>
    <t>5691-0020</t>
  </si>
  <si>
    <t>NOBREAK COMPLET, MT505, TIEMPO MAXIMO DE RESPALDO 10 MINS, POTENCIA EN LIENA DE RESPALDO 500 VA/250W, 8 CONTACTOS QUE SUPRIMEN PICOS, SERIE 16ZY430790</t>
  </si>
  <si>
    <t>5691-0021</t>
  </si>
  <si>
    <t>NOBREAK COMPLET, MT505, TIEMPO MAXIMO DE RESPALDO 10 MINS, POTENCIA EN LIENA DE RESPALDO 500 VA/250W, 8 CONTACTOS QUE SUPRIMEN PICOS, SERIE 16ZY430786</t>
  </si>
  <si>
    <t>5691-0022</t>
  </si>
  <si>
    <t>NOBREAK COMPLET, MT505, TIEMPO MAXIMO DE RESPALDO 10 MINS, POTENCIA EN LIENA DE RESPALDO 500 VA/250W, 8 CONTACTOS QUE SUPRIMEN PICOS, SERIE 16ZY430787</t>
  </si>
  <si>
    <t>5691-0023</t>
  </si>
  <si>
    <t>NOBREAK COMPLET, MT505, TIEMPO MAXIMO DE RESPALDO 10 MINS, POTENCIA EN LIENA DE RESPALDO 500 VA/250W, 8 CONTACTOS QUE SUPRIMEN PICOS, SERIE 16ZY430788</t>
  </si>
  <si>
    <t>MOBILIARIO Y EQUIPO EDUCACIONAL Y RECREATIVO</t>
  </si>
  <si>
    <t>EQUIPOS Y APARATOS AUDIOVISUALES</t>
  </si>
  <si>
    <t>5211-0002</t>
  </si>
  <si>
    <t>PANTALLA DE PLASMA 32"COLOR NEGRO CON CONTROL REMOTO COLOR NEGRO</t>
  </si>
  <si>
    <t>5211-0003</t>
  </si>
  <si>
    <t>GISENSE TV LED 32H3B2 32", HD, WIDESCREEN, NEGRO, RESOLUCION 1366 X 768 PIXELES, SERIE 32G161730H02578</t>
  </si>
  <si>
    <t>5211-0004</t>
  </si>
  <si>
    <t>EQUIPO DE SONIDO</t>
  </si>
  <si>
    <t>CAMARAS FOTOGRAFICAS Y DE VIDEO</t>
  </si>
  <si>
    <t>EJERCICIO 2017 (CORRESPONDIENTE A EJERCICIO 2016)</t>
  </si>
  <si>
    <t>5231-0001</t>
  </si>
  <si>
    <t>1 CAMARAS FOTOGRAFICA CANON POWER SHOT D30 ACUATICA 12.1 MP CON GPS, F-A23 MOISES CORTES PEREDO.</t>
  </si>
  <si>
    <t>5231-0002</t>
  </si>
  <si>
    <t>1 CAMARA FOTOGRAFICA CANON POWER SHOT D30 ACUATICA 12.1 MP CON GPS, F-A23 MOISES CORTES PEREDO.</t>
  </si>
  <si>
    <t>5231-0003</t>
  </si>
  <si>
    <t>1 CAMARA FOTOGRAFICA CANON POWER SHOT D30</t>
  </si>
  <si>
    <t>5231-0004</t>
  </si>
  <si>
    <t>5231-0005</t>
  </si>
  <si>
    <t xml:space="preserve">CAMARA FOTOGRAFICA DE 20 MEGAPIXELES </t>
  </si>
  <si>
    <t>CAMARA FOTOGRAFICA</t>
  </si>
  <si>
    <t>5231-0007</t>
  </si>
  <si>
    <t>5231-0008</t>
  </si>
  <si>
    <t>CAMARA FOTOGRÁFICA</t>
  </si>
  <si>
    <t>5231-0010</t>
  </si>
  <si>
    <t>5231-0011</t>
  </si>
  <si>
    <t>CÁMARA FOTOGRÁFICA CANON T51</t>
  </si>
  <si>
    <t>5231-0012</t>
  </si>
  <si>
    <t>CÁMARA PARA VIDEO</t>
  </si>
  <si>
    <t>5231-0013</t>
  </si>
  <si>
    <t>5231-0014</t>
  </si>
  <si>
    <t>GPS (garmin)</t>
  </si>
  <si>
    <t>5231-0015</t>
  </si>
  <si>
    <t>5231-0016</t>
  </si>
  <si>
    <t>2 MULTIMEDIA SCREENS PANTALLA DE PROYECCION TRIPLE PORTATIL</t>
  </si>
  <si>
    <t>5231-0017</t>
  </si>
  <si>
    <t>2 LG SMART TV LED 50LH5730 50", FULL HD WINDSCREEN, ANTRACITA</t>
  </si>
  <si>
    <t>5231-0018</t>
  </si>
  <si>
    <t>2 PROYECTOR PORTATIL EPSON POWERLITE S31+3LCD, SVGA 800X600</t>
  </si>
  <si>
    <t>5231-0019</t>
  </si>
  <si>
    <t>CAMARA DIGITAL FOTOGRAFICA NIKON</t>
  </si>
  <si>
    <t>5231-0020</t>
  </si>
  <si>
    <t>CAMARA DIGITAL VIDEO CANON</t>
  </si>
  <si>
    <t>OTROS MOBILIARIOS Y EQUIPO EDUCACIONAL Y RECREATIVO</t>
  </si>
  <si>
    <t>EQUIPOS Y ACCESORIOS DE SONIDO</t>
  </si>
  <si>
    <t>5211-0005</t>
  </si>
  <si>
    <t>LG BAFFLE CON SUBWOOFER FH4, BLUETOOTH, INALAMBRICO, 80 WRMS, USB, NEGRO, SERIE 608FAMD007483</t>
  </si>
  <si>
    <t>VEHICULOS Y EQUIPO DE TRANSPORTE</t>
  </si>
  <si>
    <t>AUTOMOVILES Y EQUIPOS TERRESTRES</t>
  </si>
  <si>
    <t>5411-0001</t>
  </si>
  <si>
    <t>PICK UP 3.5 TON REDILAS</t>
  </si>
  <si>
    <t>5411-0002</t>
  </si>
  <si>
    <t>CAMIONETA DOBLE RODADO TIPO PIPA, FORD, COLOR AZUL, SIN PLACAS, SIN FACTURA</t>
  </si>
  <si>
    <t>5411-0005</t>
  </si>
  <si>
    <t>CAMIONETA NUEVA MARCA NISSAN MODELO 2016, NP300 DOBLE CABINA TM A/C 6 VEL COLOR BLANCO, No. DE SERIE 3N6AD33CXGK856812</t>
  </si>
  <si>
    <t>5411-0006</t>
  </si>
  <si>
    <t>CAMIONETA NUEVA MARCA NISSAN MODELO 2016, NP300 DOBLE CABINA TM A/C 6 VEL COLOR BLANCO, No. DE SERIE 3N6AD33C8GK832833</t>
  </si>
  <si>
    <t>5411-0007</t>
  </si>
  <si>
    <t>CAMIONETA NUEVA MARCA NISSAN MODELO 2016, NP300 FRONTIER XE TM A/C 6 VEL COLOR GRIS, No. DE SERIE 3N6AD33C7GK846089</t>
  </si>
  <si>
    <t>5411-0008</t>
  </si>
  <si>
    <t>TORRETA DE LUJO CON 380 DESTELLOS POR MINUTO, MCA FEDERAL SIGNAL, MODELO SH 4805 DE 360 GRADOS</t>
  </si>
  <si>
    <t>5411-0009</t>
  </si>
  <si>
    <t xml:space="preserve"> FORD F-150 XL 4X4 REG CAB</t>
  </si>
  <si>
    <t>5411-0010</t>
  </si>
  <si>
    <t>CAMIONETA NISSAN MOD 2017, NP300 DOBLE CAB S TM AC P SEG 6VEL, COLOR AZUL NS.: 3N6AD33A5HK815956</t>
  </si>
  <si>
    <t>OTROS EQUIPOS DE TRANSPORTE</t>
  </si>
  <si>
    <t>5411-0011</t>
  </si>
  <si>
    <t>CAMIONETA SEMINUEVA URBAN PANEL MODELO 2015, SERIE JN6BE6CS9F9013583, COLOR BLANCO, NUMERO DE MOTOR QR25566766Q</t>
  </si>
  <si>
    <t>EQUIPO DE DEFENSA Y SEGURIDAD</t>
  </si>
  <si>
    <t>EQUIPO DE SEGURIDAD PUBLICA (DEFENSIVO Y DISUASIVO)</t>
  </si>
  <si>
    <t>5521-0001</t>
  </si>
  <si>
    <t>ESPOSAS SIN LLAVES</t>
  </si>
  <si>
    <t>5521-0002</t>
  </si>
  <si>
    <t>9   CHALECOS ANTIBALAS NIVEL III</t>
  </si>
  <si>
    <t>ARMAMENTO</t>
  </si>
  <si>
    <t>5521-0003</t>
  </si>
  <si>
    <t>AR-15. CALIBRE 2.23, MCA COLT, SERIE: LSL003229</t>
  </si>
  <si>
    <t>5521-0004</t>
  </si>
  <si>
    <t>AR-15. CALIBRE 2.23, MCA COLT, SERIE: LSL003195</t>
  </si>
  <si>
    <t>5521-0005</t>
  </si>
  <si>
    <t>AR-15. CALIBRE 2.23, MCA COLT, SERIE: LSL003228</t>
  </si>
  <si>
    <t>5521-0006</t>
  </si>
  <si>
    <t>FUSIL MRICRO GALIL CAL 5.56 MM, MCA I.M.I., SERIE32100719</t>
  </si>
  <si>
    <t>5521-0007</t>
  </si>
  <si>
    <t>FUSIL MRICRO GALIL CAL 5.56 MM, MCA I.M.I.. SERIE32100748</t>
  </si>
  <si>
    <t>5521-0008</t>
  </si>
  <si>
    <t>FUSIL MRICRO GALIL CAL 5.56 MM, MCA I.M.I., SERIE32100832</t>
  </si>
  <si>
    <t>5521-0009</t>
  </si>
  <si>
    <t>FUSIL MRICRO GALIL CAL 5.56 MM, MCA I.M.I., SERIE32100752</t>
  </si>
  <si>
    <t>5521-0010</t>
  </si>
  <si>
    <t>FUSIL MRICRO GALIL CAL 5.56 MM, MCA I.M.I.. SERIE32100842</t>
  </si>
  <si>
    <t>5521-0011</t>
  </si>
  <si>
    <t>FUSIL MRICRO GALIL CAL 5.56 MM, MCA I.M.I., SERIE32100889</t>
  </si>
  <si>
    <t>5521-0012</t>
  </si>
  <si>
    <t>FUSIL MRICRO GALIL CAL 5.56 MM, MCA I.M.I., SERIE32100653</t>
  </si>
  <si>
    <t>5521-0013</t>
  </si>
  <si>
    <t>FUSIL MRICRO GALIL CAL 5.56 MM, MCA I.M.I., SERIE32100847</t>
  </si>
  <si>
    <t>5521-0014</t>
  </si>
  <si>
    <t>FUSIL MRICRO GALIL CAL 5.56 MM, MCA I.M.I., SERIE32100815</t>
  </si>
  <si>
    <t>5521-0015</t>
  </si>
  <si>
    <t>FUSIL MRICRO GALIL CAL 5.56 MM, MCA I.M.I., SERIE32100872</t>
  </si>
  <si>
    <t>5521-0016</t>
  </si>
  <si>
    <t>FUSIL MRICRO GALIL CAL 5.56 MM, MCA I.M.I., SERIE32100853</t>
  </si>
  <si>
    <t>5521-0017</t>
  </si>
  <si>
    <t>FUSIL MRICRO GALIL CAL 5.56 MM, MCA I.M.I., SERIE32100734</t>
  </si>
  <si>
    <t>5521-0018</t>
  </si>
  <si>
    <t>FUSIL MRICRO GALIL CAL 5.56 MM, MCA I.M.I., SERIE32100861</t>
  </si>
  <si>
    <t>5521-0019</t>
  </si>
  <si>
    <t>FUSIL MRICRO GALIL CAL 5.56 MM, MCA I.M.I., SERIE32100716</t>
  </si>
  <si>
    <t>5521-0020</t>
  </si>
  <si>
    <t>FUSIL MRICRO GALIL CAL 5.56 MM, MCA I.M.I., SERIE32100858</t>
  </si>
  <si>
    <t>5521-0021</t>
  </si>
  <si>
    <t>FUSIL MRICRO GALIL CAL 5.56 MM, MCA I.M.I., SERIE32100859</t>
  </si>
  <si>
    <t>5521-0022</t>
  </si>
  <si>
    <t>FUSIL MRICRO GALIL CAL 5.56 MM, MCA I.M.I., SERIE32100742</t>
  </si>
  <si>
    <t>5521-0023</t>
  </si>
  <si>
    <t>PISTOLA CAL 9 MM, MCA PIETRO BERETTA, SERIE N24992Z</t>
  </si>
  <si>
    <t>5521-0024</t>
  </si>
  <si>
    <t>PISTOLA CAL 9 MM, MCA PIETRO BERETTA, SERIE N24991Z</t>
  </si>
  <si>
    <t>5521-0025</t>
  </si>
  <si>
    <t>PISTOLA CAL 9 MM, MCA PIETRO BERETTA, SERIE N24993Z</t>
  </si>
  <si>
    <t>5521-0026</t>
  </si>
  <si>
    <t>FUSIL MCA BERETTAS, MODELO SC-70/90, SERIE A11014G</t>
  </si>
  <si>
    <t>5521-0027</t>
  </si>
  <si>
    <t>FUSIL MCA BERETTAS, MODELO SC-70/90, SERIE A11038G</t>
  </si>
  <si>
    <t>5521-0028</t>
  </si>
  <si>
    <t>FUSIL MCA BERETTAS, MODELO SC-70/90, SERIE A11050G</t>
  </si>
  <si>
    <t>5521-0029</t>
  </si>
  <si>
    <t>FUSIL MCA BERETTAS, MODELO SC-70/90, SERIE A11077G</t>
  </si>
  <si>
    <t>5521-0030</t>
  </si>
  <si>
    <t>FUSIL MCA BERETTAS. MODELO SC-70/90, SERIE A11152G</t>
  </si>
  <si>
    <t>5521-0031</t>
  </si>
  <si>
    <t>FUSIL MCA BERETTAS. MODELO SC-70/90. SERIE A11061G</t>
  </si>
  <si>
    <t>5521-0032</t>
  </si>
  <si>
    <t>FUSIL MCA BERETTAS. MODELO SC-70/90. SERIE A11099G</t>
  </si>
  <si>
    <t>5521-0033</t>
  </si>
  <si>
    <t>FUSIL MCA BERETTAS, MODELO SC-70/90, SERIE A11140G A11140G</t>
  </si>
  <si>
    <t>5521-0034</t>
  </si>
  <si>
    <t>FUSIL MCA BERETTAS, MODELO SC-70/90, SERIE A11141G A11141G</t>
  </si>
  <si>
    <t>5521-0035</t>
  </si>
  <si>
    <t>FUSIL MCA BERETTAS, MODELO SC-70/90, SERIE A11142G A11142G</t>
  </si>
  <si>
    <t>5521-0036</t>
  </si>
  <si>
    <t>PISTOLA MODELO PX4 STORM, MCA BERETTA, SERIE PX06650</t>
  </si>
  <si>
    <t>5521-0037</t>
  </si>
  <si>
    <t>PISTOLA MODELO PX4 STORM. MCA BERETTA. RIE PX07002</t>
  </si>
  <si>
    <t>5521-0038</t>
  </si>
  <si>
    <t>PISTOLA MODELO PX4 STORM, MCA BERETTA. SERIE PX07958</t>
  </si>
  <si>
    <t>5521-0039</t>
  </si>
  <si>
    <t>PISTOLA MODELO PX4 STORM, MCA BERETTA, SERIE PX08033</t>
  </si>
  <si>
    <t>5521-0040</t>
  </si>
  <si>
    <t>PISTOLA M0DEL092FS, MCA BERETTA, SERIE H31005Z</t>
  </si>
  <si>
    <t>5521-0041</t>
  </si>
  <si>
    <t>PISTOLA M0DEL092FS, MCA BERETTA, SERIE H31040Z</t>
  </si>
  <si>
    <t>5521-0042</t>
  </si>
  <si>
    <t>PISTOLA M0DEL092FS, MCA BERETTA, SERIE H31067Z</t>
  </si>
  <si>
    <t>5521-0043</t>
  </si>
  <si>
    <t>PISTOLA CAL 9 MM, MCA PIETRO BERETTA, SERIE N25073Z</t>
  </si>
  <si>
    <t>EQUIPO DE TRANSPORTE PARA DEFENSA Y SEGURIDAD</t>
  </si>
  <si>
    <t>TORRETA PLANA PV DE 160 LED PVTBD-034</t>
  </si>
  <si>
    <t>5411-0012</t>
  </si>
  <si>
    <t>SIRENA CON ALTAVOZ PV KUJB-10034PV</t>
  </si>
  <si>
    <t>5411-0013</t>
  </si>
  <si>
    <t>BOCINA PV100 WATTS PVKSK-006</t>
  </si>
  <si>
    <t>5411-0014</t>
  </si>
  <si>
    <t>RADIO MOVIL KENDWOOD TK7302</t>
  </si>
  <si>
    <t>5411-0015</t>
  </si>
  <si>
    <t>ROLL BAR DE TRES ARCOS PARA PATRULLA</t>
  </si>
  <si>
    <t>5411-0016</t>
  </si>
  <si>
    <t>BANCA CENTRAL CON RESPALDO PARA PATRULLA</t>
  </si>
  <si>
    <t>5411-0017</t>
  </si>
  <si>
    <t>TUMBABURROS FRONTAL TIPO H</t>
  </si>
  <si>
    <t>MAQUINARIA, OTROS EQUIPOS Y HERRAMIENTAS</t>
  </si>
  <si>
    <t>MAQUINARIA Y EQUIPO INDUSTRIAL</t>
  </si>
  <si>
    <t>MAQUINARIA, EQUIPO Y HERRAMIENTAS PARA INDUSTRIA</t>
  </si>
  <si>
    <t>5621-0001</t>
  </si>
  <si>
    <t>BOMBA SUMERGIBLE ALTAMIRA DE 5H.P. ACERO INOXIDABLE AC. 4</t>
  </si>
  <si>
    <t>5621-0002</t>
  </si>
  <si>
    <t>MOTOR SUMERGIBLE FRANKLIN DE 4" 5 H.P. EF, 230 VOLTS</t>
  </si>
  <si>
    <t>5621-0003</t>
  </si>
  <si>
    <t>MOTOBOMBA 5.5 HP TRUPER</t>
  </si>
  <si>
    <t>5621-0004</t>
  </si>
  <si>
    <t>BOMBA SUMERGIBLE ALTAMIRA DE 5HP, ACERO INOXIDABLE AC 4"</t>
  </si>
  <si>
    <t xml:space="preserve">SISTEMA DE AIRE ACONDICIONADO, CALEFACCION Y DE REFRIGERACION </t>
  </si>
  <si>
    <t>5641-0001</t>
  </si>
  <si>
    <t>AIRE ACONDICIONADO</t>
  </si>
  <si>
    <t>5641-0002</t>
  </si>
  <si>
    <t>AIRE ACONDICIONADO MA</t>
  </si>
  <si>
    <t>5641-0003</t>
  </si>
  <si>
    <t>AIRE ACONDICIONADO MARCA MIRAGE TITANIUM, CON CONTROL REMOTO, COLOR BLANCO</t>
  </si>
  <si>
    <t>5641-0004</t>
  </si>
  <si>
    <t>AIRE ACONDICIONADO, COLOR BLANCO</t>
  </si>
  <si>
    <t>5641-0005</t>
  </si>
  <si>
    <t>5641-0006</t>
  </si>
  <si>
    <t>EQUIPO DE COMUNICACIÓN Y TELECOMUNICACION</t>
  </si>
  <si>
    <t>5691-0024</t>
  </si>
  <si>
    <t>TELEVISOR 20 PULGADAS MARCA DAEWOO MODELO DVQ-20H155</t>
  </si>
  <si>
    <t>5211-0006</t>
  </si>
  <si>
    <t>EQUIPO DE SONIDO Y MICROFONOS bafle amplificado 15 audiobahm, juego de micrófonos inhalámbricos vhf, pedestal de acero para bocina, cable de rca 2 machos a 2 machos 3.65</t>
  </si>
  <si>
    <t>5651-0003</t>
  </si>
  <si>
    <t>RADIO PORTATIL PROF.D/LARGO ALCANCE STEREN, SIN NUMERO DE SERIE</t>
  </si>
  <si>
    <t>5651-0004</t>
  </si>
  <si>
    <t>5651-0005</t>
  </si>
  <si>
    <t>5651-0006</t>
  </si>
  <si>
    <t>5651-0007</t>
  </si>
  <si>
    <t>5651-0008</t>
  </si>
  <si>
    <t>EQUIPO DE COMUNICACIÓN</t>
  </si>
  <si>
    <t>5651-0010</t>
  </si>
  <si>
    <t>RADIO DE COMUNICACIÓN STEREN, POTENCIA DE 3 WATTS, ALCANCE DE HASTA 5 KMS, EN AREAS LIBRES DE OBSTACULOS, 16 CANALES DISPONIBLES</t>
  </si>
  <si>
    <t>5651-0011</t>
  </si>
  <si>
    <t>5651-0012</t>
  </si>
  <si>
    <t>5651-0013</t>
  </si>
  <si>
    <t>TORRE DE 15 METROS j</t>
  </si>
  <si>
    <t>GABINETE 5VR-1419, PARA REPETRIDOR</t>
  </si>
  <si>
    <t>5651-0014</t>
  </si>
  <si>
    <t>5651-0015</t>
  </si>
  <si>
    <t>RADIO MOVIL KENWOOD TX7302</t>
  </si>
  <si>
    <t>5651-0016</t>
  </si>
  <si>
    <t>5651-0017</t>
  </si>
  <si>
    <t>FUENTE DE ALIMENTACION ASTRON RS-35A</t>
  </si>
  <si>
    <t>5651-0018</t>
  </si>
  <si>
    <t>5651-0019</t>
  </si>
  <si>
    <t>RADIO PORTATIL KENWOOD MODELO TK2402</t>
  </si>
  <si>
    <t>5651-0020</t>
  </si>
  <si>
    <t>5651-0021</t>
  </si>
  <si>
    <t>5651-0022</t>
  </si>
  <si>
    <t>5651-0023</t>
  </si>
  <si>
    <t>HERRAMIENTAS Y MAQUINAS-HERRAMIENTA</t>
  </si>
  <si>
    <t>5671-0001</t>
  </si>
  <si>
    <t>HIDROLAVADORA TRUPER</t>
  </si>
  <si>
    <t>5671-0002</t>
  </si>
  <si>
    <t>COMPRESOR 25 L. TRUPER</t>
  </si>
  <si>
    <t>5671-0003</t>
  </si>
  <si>
    <t>5671-0004</t>
  </si>
  <si>
    <t>OTROS EQUIPOS</t>
  </si>
  <si>
    <t>5691-0025</t>
  </si>
  <si>
    <t>SALA DE PIEL COLOR BLANCO Y NEGRO, CON 8 COJINES COLOR ROJO</t>
  </si>
  <si>
    <t>5691-0026</t>
  </si>
  <si>
    <t>ENFRIADOR Y CALENTADOR DE AGUA</t>
  </si>
  <si>
    <t>5691-0027</t>
  </si>
  <si>
    <t>1 ENFRIADOR Y CALENTADOR DE AGUA, COLOR GRIS</t>
  </si>
  <si>
    <t>5691-0028</t>
  </si>
  <si>
    <t>1    MESA UNIVERSAL DE EXPLORACION NACIONAL</t>
  </si>
  <si>
    <t>5691-0029</t>
  </si>
  <si>
    <t>3 ESTETOSCOPIOS DE PINAR DE ALUMINIO NACIONAL</t>
  </si>
  <si>
    <t>5691-0030</t>
  </si>
  <si>
    <t>2    BASCULAS PARA BEBE BAME</t>
  </si>
  <si>
    <t>5691-0031</t>
  </si>
  <si>
    <t>2    BASCULAS CON ESTADIMETRO</t>
  </si>
  <si>
    <t>5691-0032</t>
  </si>
  <si>
    <t>1 ESTIGMOMAMETRO PORTATL HOME-CARE</t>
  </si>
  <si>
    <t>5691-0033</t>
  </si>
  <si>
    <t>1    ESTUCHE DE DíAGNOSTICO ¡NGLES TiMESCO</t>
  </si>
  <si>
    <t>5691-0034</t>
  </si>
  <si>
    <t>3    TRIPIES PARA SUERO NACIONAL</t>
  </si>
  <si>
    <t>5691-0035</t>
  </si>
  <si>
    <t>2    CAMAS MATRIMONIALES C/ COLCHON BASE Y CABECERA</t>
  </si>
  <si>
    <t>5691-0036</t>
  </si>
  <si>
    <t>1 SOFA CAMA (FUTON) 480X100X45</t>
  </si>
  <si>
    <t>5691-0037</t>
  </si>
  <si>
    <t>1 COMEDOR CON 6 SILLAS DE MADERA</t>
  </si>
  <si>
    <t>5691-0038</t>
  </si>
  <si>
    <t>1 COMODA CON 5 CAJONES Y PUERTA DE MAE</t>
  </si>
  <si>
    <t>5691-0039</t>
  </si>
  <si>
    <t>7 CAMAS INDIVIDUALES TUBULARES CON COLCHON</t>
  </si>
  <si>
    <t>5691-0040</t>
  </si>
  <si>
    <t>1 CAMPANA COLOR NEGRO</t>
  </si>
  <si>
    <t>5691-0041</t>
  </si>
  <si>
    <t>1 T.V. COLOR GRIS CONTROL REMOTO</t>
  </si>
  <si>
    <t>5691-0042</t>
  </si>
  <si>
    <t>REFRIGERADOR COLOR BLANCO</t>
  </si>
  <si>
    <t>5691-0043</t>
  </si>
  <si>
    <t>ESTUFA COLOR NEGRO</t>
  </si>
  <si>
    <t>5691-0044</t>
  </si>
  <si>
    <t>BOYKER COLOR BLANDO;</t>
  </si>
  <si>
    <t>5691-0045</t>
  </si>
  <si>
    <t>1 MUEBLE DE MADERA PÁRA HORNO DE MICROONDAS</t>
  </si>
  <si>
    <t>5691-0046</t>
  </si>
  <si>
    <t>1 TANQUE DE GAS DE 30 KG.</t>
  </si>
  <si>
    <t>5691-0047</t>
  </si>
  <si>
    <t>1 COMEDOR CON 6 SILLAS COLOR BEIGE</t>
  </si>
  <si>
    <t>5691-0048</t>
  </si>
  <si>
    <t>1 SALA COLOR AMARILLA OBSCURO CON VIVOS COLOR AZUL</t>
  </si>
  <si>
    <t>5691-0049</t>
  </si>
  <si>
    <t>1 VITRINA DE PISO COLOR BEIGE METALICA</t>
  </si>
  <si>
    <t>5691-0050</t>
  </si>
  <si>
    <t>136 BUTACAS FORUM SPORT F</t>
  </si>
  <si>
    <t>5691-0051</t>
  </si>
  <si>
    <t>CARRITO PARA LIBROS, METALICO, COLOR BEIGE</t>
  </si>
  <si>
    <t>5691-0052</t>
  </si>
  <si>
    <t>TARGETERO DE LAMINA COLOR BEIGE</t>
  </si>
  <si>
    <t>5691-0053</t>
  </si>
  <si>
    <t>5691-0054</t>
  </si>
  <si>
    <t>ENFRIADOR Y CALENTADOR DE AGUA COLOR BLANCO</t>
  </si>
  <si>
    <t>5691-0055</t>
  </si>
  <si>
    <t>MESA DE JUNTAS GRANDE</t>
  </si>
  <si>
    <t>5691-0056</t>
  </si>
  <si>
    <t>12 BASES PARA CAMA INDIVIDUALES</t>
  </si>
  <si>
    <t>5691-0057</t>
  </si>
  <si>
    <t>PICO</t>
  </si>
  <si>
    <t>5691-0058</t>
  </si>
  <si>
    <t>PALA</t>
  </si>
  <si>
    <t>5691-0059</t>
  </si>
  <si>
    <t>RASTRILLO</t>
  </si>
  <si>
    <t>COLECCIONES, OBRAS DE ARTE Y OBJETOS VALIOSOS</t>
  </si>
  <si>
    <t>BIENES ARTISTICOS, CULTURALES Y CIENTIFICOS</t>
  </si>
  <si>
    <t>5691-0060</t>
  </si>
  <si>
    <t>CUADRO FOTOGRAFICO DEL GRAL HEUODORO CASTILLO CASTRO</t>
  </si>
  <si>
    <t>5691-0061</t>
  </si>
  <si>
    <t>CUADRO EN GRANDE DE TLACOTEPEC</t>
  </si>
  <si>
    <t>ACTIVOS INTANGIBLES</t>
  </si>
  <si>
    <t>SOFTWARE</t>
  </si>
  <si>
    <t>5151-0142</t>
  </si>
  <si>
    <t>SOFTWARE FACTURA ELECTRONICA</t>
  </si>
  <si>
    <t>5151-0143</t>
  </si>
  <si>
    <t>SOFTWARE NOMINA</t>
  </si>
  <si>
    <t>5151-0144</t>
  </si>
  <si>
    <t>SENTINEL NEODATA</t>
  </si>
  <si>
    <t>5151-0145</t>
  </si>
  <si>
    <t>LICENCIA, SOFWARE NEODATA</t>
  </si>
  <si>
    <t>5151-0146</t>
  </si>
  <si>
    <t>H. Ayuntamiento Municipal de General Heliodoro Castillo,Guerrero.</t>
  </si>
  <si>
    <t>EJERCICIO 2019</t>
  </si>
  <si>
    <t>5111-0306</t>
  </si>
  <si>
    <t>EQUIPO DE FOTOCOPIADO MARCA KONICA MINOLTA MOD. BIZHUB C-360</t>
  </si>
  <si>
    <t>5151-0147</t>
  </si>
  <si>
    <t>LAPTOP</t>
  </si>
  <si>
    <t>5151-0148</t>
  </si>
  <si>
    <t>DESKTOP HP PAVILION AIO24-R007 N.S.: 8CC8511WW3</t>
  </si>
  <si>
    <t>5151-0149</t>
  </si>
  <si>
    <t>DESKTOP HP PAVILION AIO24-R007 N.S.: 8CC8440QKT</t>
  </si>
  <si>
    <t>5151-0150</t>
  </si>
  <si>
    <t>DESKTOP LENOVO AIO 250-22AST N.S.: SMP1FDJB3</t>
  </si>
  <si>
    <t>5151-0151</t>
  </si>
  <si>
    <t>COMPUTADORA DE ESCRITORIO PROCESADOR INTEL 7TA GEN CORE I7-7700 4CORE 3.60GHZ 8MB LGA1151 T. MADRE GIGABYTE GA-H270-GAMING 3 DDR4/1 151/HDMI/USB3.1/DVI-D 2 PZAS DE MEMORIA ADATA DDR4 8GB 2400MHZ UDIMM DISCO DURO 3.5</t>
  </si>
  <si>
    <t>5231-0021</t>
  </si>
  <si>
    <t>1 KIT DE VIDEO VIGILANCIA CON TRANSMICIÓN EN RED INALAMBRICA</t>
  </si>
  <si>
    <t>5231-0022</t>
  </si>
  <si>
    <t>5231-0023</t>
  </si>
  <si>
    <t xml:space="preserve">1 KIT DE VIDEO VIGILANCIA CON TRANSMICIÓN EN RED INALAMBRICA </t>
  </si>
  <si>
    <t>5231-0024</t>
  </si>
  <si>
    <t>1 BOMBA SIMERGIBLE CON MOTOR FRANKLIN ELECTRIC DE 5HP. ACERO INOXIDABLE</t>
  </si>
  <si>
    <t>1 BOMBA ELÉCTRICA DE 1.5 HP SUMERGIBLE</t>
  </si>
  <si>
    <t>12  MESAS (DE LAS 12 MESAS SE DIERON DE BAJA 10 MESAS QUEDANDO 2 MESAS)</t>
  </si>
  <si>
    <t>5111-0232-A</t>
  </si>
  <si>
    <t>5411-0011-A</t>
  </si>
  <si>
    <t>ok</t>
  </si>
  <si>
    <t>EJERCICIO 2020</t>
  </si>
  <si>
    <t>5151-0152</t>
  </si>
  <si>
    <t>5151-0153</t>
  </si>
  <si>
    <t>5151-0154</t>
  </si>
  <si>
    <t>LAPTOP MARCA LENOVO</t>
  </si>
  <si>
    <t>ORGANO DE CONTROL INTERNO</t>
  </si>
  <si>
    <t>1 PC DE ESCRITORIO LENOVO THINKCENTRE COREi5 4TA GEN. 8GB RAM 240 SSD</t>
  </si>
  <si>
    <t>5151-0155</t>
  </si>
  <si>
    <t>TESORERIA MUNICIPAL</t>
  </si>
  <si>
    <t>DVR 8 MEGAPIXEL / 16 CANALES 4K TURBOHD + 16 CANALES IP</t>
  </si>
  <si>
    <t>NVR DAHUA TECHNOLOGY NVR4216P4KS2</t>
  </si>
  <si>
    <t>SALDO ACTUAL 2020</t>
  </si>
  <si>
    <t>CAMARA DE VIDEO- BALA IP 4 MEGAPIXEL/ IMAGEN A COLOR 24/7 POE/  LENTE 4 MM/ LUZ BLANCA  60MTS / EXTERIOR IP67/ WDR 120DB</t>
  </si>
  <si>
    <t>CAMARA DE VIDEO NVR 12 MEGAPIXEL (4K) / 16 CANALES/H.265+/HIKCONNET/SWITCH POE 300 MTS/2 HDD/HDMI EN 4K/SOPORTA POS</t>
  </si>
  <si>
    <t>GC</t>
  </si>
  <si>
    <t>OBRA PUBLICA</t>
  </si>
  <si>
    <t>SEGURIDAD PUBLICA</t>
  </si>
  <si>
    <t xml:space="preserve">LICENCIA PARA SOFTWARE DE MONITOREO DE VIDEOVIGILANCIA CCTV-IDENTIFICACION VISUAL </t>
  </si>
  <si>
    <t xml:space="preserve">Del 01 de enero al 30 de Junio de 2020.  </t>
  </si>
  <si>
    <t>MONTO DE BAJA</t>
  </si>
  <si>
    <t>SALDO ACTUAL</t>
  </si>
  <si>
    <t>396  SILLAS (DE LAS 396  SILLAS SE DIERON DE BAJA 60+65 SILLAS QUEDANDO 271 SILLAS)</t>
  </si>
  <si>
    <t>8 RADIOS PORTATIL KENWOOD TK2402 (DE LOS 8 RADIOS SE DIERON DE BAJA 2 +2 QUEDANDO 4 RADIOS)</t>
  </si>
  <si>
    <t>5211-0007</t>
  </si>
  <si>
    <t>5211-0008</t>
  </si>
  <si>
    <t>5211-0009</t>
  </si>
  <si>
    <t>5111-0307</t>
  </si>
  <si>
    <t>5651-0024</t>
  </si>
  <si>
    <t>BATERIA DE CICLO PROFUNDO AGM 12VCD 110AH</t>
  </si>
  <si>
    <t>5651-0025</t>
  </si>
  <si>
    <t>5651-0026</t>
  </si>
  <si>
    <t>5651-0027</t>
  </si>
  <si>
    <t>5651-0028</t>
  </si>
  <si>
    <t>5651-0029</t>
  </si>
  <si>
    <t>5651-0030</t>
  </si>
  <si>
    <t>5651-0031</t>
  </si>
  <si>
    <t>5651-0032</t>
  </si>
  <si>
    <t>5651-0033</t>
  </si>
  <si>
    <t>5651-0034</t>
  </si>
  <si>
    <t>5651-0035</t>
  </si>
  <si>
    <t>5671-0005</t>
  </si>
  <si>
    <t>1 BOMBA SUMERGIBLE MOD 98122/1522 CON MOTOR 50HP 440V MCA BAMSA</t>
  </si>
  <si>
    <t xml:space="preserve">2 PROYECTOR PORTATIL EPSON POWERLITE S31+3LCD, SVGA 800X600 SE DIO DE BAJA UN PROYECTOR </t>
  </si>
  <si>
    <t>EJERCICIO 2022</t>
  </si>
  <si>
    <t>5671-0008</t>
  </si>
  <si>
    <t>5671-0009</t>
  </si>
  <si>
    <t>5671-0010</t>
  </si>
  <si>
    <t>1 MOTOBOMBA DE ALTA PRESION DE 5.5"</t>
  </si>
  <si>
    <t>1 GPS GARMIN ETREX22 X EXPLORACION TOPOGRAFICA</t>
  </si>
  <si>
    <t>1 MOTOSIERRA STHIL 250</t>
  </si>
  <si>
    <t>396  SILLAS (DE LAS 396  SILLAS SE DIERON DE BAJA -60-65-26-171 SILLAS QUEDANDO 74 SILLAS)</t>
  </si>
  <si>
    <t>5151-0156</t>
  </si>
  <si>
    <t>IMPRESORA EVOLIS PRIMACY 2 DUPLEX</t>
  </si>
  <si>
    <t xml:space="preserve">H. Ayuntamiento Municipal de General Heliodoro Castillo,Guerrero.                                                                          Relación de bienes que componen su patrimonio                                                                                                              Del 01 de enero al 31 de diciembre de 2023.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</si>
</sst>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color rgb="FF0000FF"/>
      <name val="Arial Narrow"/>
      <family val="2"/>
    </font>
    <font>
      <b/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0"/>
      <name val="Arial"/>
      <family val="2"/>
    </font>
    <font>
      <sz val="10"/>
      <name val="Bahnschrift SemiBold"/>
      <family val="2"/>
    </font>
    <font>
      <sz val="9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9"/>
      <color rgb="FF000000"/>
      <name val="Arial Narrow"/>
      <family val="2"/>
    </font>
    <font>
      <b/>
      <sz val="9"/>
      <name val="Arial Narrow"/>
      <family val="2"/>
    </font>
    <font>
      <sz val="10"/>
      <name val="Franklin Gothic Demi Cond"/>
      <family val="2"/>
    </font>
    <font>
      <sz val="9"/>
      <name val="Franklin Gothic Demi Cond"/>
      <family val="2"/>
    </font>
    <font>
      <b/>
      <sz val="10"/>
      <color theme="0"/>
      <name val="Copperplate Gothic Bold"/>
      <family val="2"/>
    </font>
    <font>
      <sz val="10"/>
      <name val="Copperplate Gothic Bold"/>
      <family val="2"/>
    </font>
    <font>
      <u/>
      <sz val="10"/>
      <name val="Franklin Gothic Demi Cond"/>
      <family val="2"/>
    </font>
    <font>
      <sz val="9"/>
      <name val="Arial"/>
      <family val="2"/>
    </font>
    <font>
      <u/>
      <sz val="9"/>
      <color theme="1"/>
      <name val="Arial Narrow"/>
      <family val="2"/>
    </font>
    <font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17">
    <xf numFmtId="0" fontId="0" fillId="0" borderId="0"/>
    <xf numFmtId="0" fontId="2" fillId="0" borderId="0"/>
    <xf numFmtId="0" fontId="2" fillId="0" borderId="0"/>
    <xf numFmtId="0" fontId="2" fillId="0" borderId="0">
      <alignment wrapText="1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/>
    <xf numFmtId="0" fontId="2" fillId="0" borderId="0"/>
    <xf numFmtId="44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1"/>
    <xf numFmtId="0" fontId="6" fillId="0" borderId="0" xfId="1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43" fontId="9" fillId="0" borderId="0" xfId="13" applyFont="1" applyFill="1"/>
    <xf numFmtId="43" fontId="9" fillId="0" borderId="0" xfId="1" applyNumberFormat="1" applyFont="1"/>
    <xf numFmtId="43" fontId="2" fillId="0" borderId="0" xfId="1" applyNumberFormat="1"/>
    <xf numFmtId="0" fontId="10" fillId="0" borderId="0" xfId="1" applyFont="1"/>
    <xf numFmtId="0" fontId="7" fillId="0" borderId="0" xfId="1" applyFont="1"/>
    <xf numFmtId="0" fontId="8" fillId="0" borderId="0" xfId="1" applyFont="1"/>
    <xf numFmtId="0" fontId="7" fillId="4" borderId="0" xfId="1" applyFont="1" applyFill="1"/>
    <xf numFmtId="0" fontId="11" fillId="0" borderId="0" xfId="1" applyFont="1"/>
    <xf numFmtId="0" fontId="15" fillId="0" borderId="0" xfId="1" applyFont="1"/>
    <xf numFmtId="0" fontId="16" fillId="0" borderId="0" xfId="1" applyFont="1"/>
    <xf numFmtId="0" fontId="17" fillId="0" borderId="0" xfId="1" applyFont="1"/>
    <xf numFmtId="0" fontId="19" fillId="0" borderId="0" xfId="1" applyFont="1"/>
    <xf numFmtId="0" fontId="4" fillId="3" borderId="2" xfId="1" applyFont="1" applyFill="1" applyBorder="1" applyAlignment="1">
      <alignment horizontal="center" vertical="center" wrapText="1"/>
    </xf>
    <xf numFmtId="0" fontId="5" fillId="0" borderId="2" xfId="2" quotePrefix="1" applyFont="1" applyBorder="1" applyAlignment="1">
      <alignment horizontal="center" vertical="center" wrapText="1"/>
    </xf>
    <xf numFmtId="0" fontId="18" fillId="6" borderId="2" xfId="2" quotePrefix="1" applyFont="1" applyFill="1" applyBorder="1" applyAlignment="1">
      <alignment horizontal="left" vertical="center" wrapText="1"/>
    </xf>
    <xf numFmtId="43" fontId="18" fillId="6" borderId="2" xfId="13" quotePrefix="1" applyFont="1" applyFill="1" applyBorder="1" applyAlignment="1">
      <alignment horizontal="right" vertical="center" wrapText="1"/>
    </xf>
    <xf numFmtId="0" fontId="16" fillId="7" borderId="2" xfId="2" quotePrefix="1" applyFont="1" applyFill="1" applyBorder="1" applyAlignment="1">
      <alignment horizontal="left" vertical="center" wrapText="1"/>
    </xf>
    <xf numFmtId="43" fontId="16" fillId="7" borderId="2" xfId="13" quotePrefix="1" applyFont="1" applyFill="1" applyBorder="1" applyAlignment="1">
      <alignment horizontal="right" vertical="center" wrapText="1"/>
    </xf>
    <xf numFmtId="0" fontId="12" fillId="5" borderId="2" xfId="2" quotePrefix="1" applyFont="1" applyFill="1" applyBorder="1" applyAlignment="1">
      <alignment horizontal="left" vertical="center" wrapText="1"/>
    </xf>
    <xf numFmtId="43" fontId="12" fillId="5" borderId="2" xfId="13" quotePrefix="1" applyFont="1" applyFill="1" applyBorder="1" applyAlignment="1">
      <alignment horizontal="right" vertical="center" wrapText="1"/>
    </xf>
    <xf numFmtId="0" fontId="13" fillId="0" borderId="2" xfId="2" quotePrefix="1" applyFont="1" applyBorder="1" applyAlignment="1">
      <alignment horizontal="left" vertical="center" wrapText="1"/>
    </xf>
    <xf numFmtId="43" fontId="13" fillId="0" borderId="2" xfId="13" quotePrefix="1" applyFont="1" applyBorder="1" applyAlignment="1">
      <alignment horizontal="right" vertical="center" wrapText="1"/>
    </xf>
    <xf numFmtId="0" fontId="20" fillId="7" borderId="2" xfId="2" quotePrefix="1" applyFont="1" applyFill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43" fontId="14" fillId="0" borderId="2" xfId="13" applyFont="1" applyFill="1" applyBorder="1" applyAlignment="1">
      <alignment horizontal="right" vertical="center" wrapText="1"/>
    </xf>
    <xf numFmtId="0" fontId="14" fillId="0" borderId="2" xfId="0" applyFont="1" applyBorder="1" applyAlignment="1">
      <alignment vertical="center"/>
    </xf>
    <xf numFmtId="43" fontId="13" fillId="0" borderId="2" xfId="13" quotePrefix="1" applyFont="1" applyFill="1" applyBorder="1" applyAlignment="1">
      <alignment horizontal="right" vertical="center" wrapText="1"/>
    </xf>
    <xf numFmtId="0" fontId="11" fillId="0" borderId="2" xfId="0" applyFont="1" applyBorder="1" applyAlignment="1">
      <alignment vertical="center" wrapText="1"/>
    </xf>
    <xf numFmtId="43" fontId="11" fillId="0" borderId="2" xfId="13" applyFont="1" applyFill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2" xfId="2" quotePrefix="1" applyFont="1" applyBorder="1" applyAlignment="1">
      <alignment horizontal="left" vertical="center" wrapText="1"/>
    </xf>
    <xf numFmtId="43" fontId="12" fillId="0" borderId="2" xfId="13" quotePrefix="1" applyFont="1" applyFill="1" applyBorder="1" applyAlignment="1">
      <alignment horizontal="right" vertical="center" wrapText="1"/>
    </xf>
    <xf numFmtId="43" fontId="11" fillId="0" borderId="2" xfId="13" applyFont="1" applyFill="1" applyBorder="1" applyAlignment="1">
      <alignment vertical="center" wrapText="1"/>
    </xf>
    <xf numFmtId="0" fontId="13" fillId="4" borderId="2" xfId="2" quotePrefix="1" applyFont="1" applyFill="1" applyBorder="1" applyAlignment="1">
      <alignment horizontal="left" vertical="center" wrapText="1"/>
    </xf>
    <xf numFmtId="43" fontId="13" fillId="4" borderId="2" xfId="13" quotePrefix="1" applyFont="1" applyFill="1" applyBorder="1" applyAlignment="1">
      <alignment horizontal="right" vertical="center" wrapText="1"/>
    </xf>
    <xf numFmtId="0" fontId="13" fillId="0" borderId="2" xfId="2" quotePrefix="1" applyFont="1" applyBorder="1" applyAlignment="1">
      <alignment horizontal="left" vertical="center"/>
    </xf>
    <xf numFmtId="0" fontId="11" fillId="0" borderId="2" xfId="2" applyFont="1" applyBorder="1" applyAlignment="1">
      <alignment vertical="center" wrapText="1"/>
    </xf>
    <xf numFmtId="43" fontId="11" fillId="0" borderId="2" xfId="13" applyFont="1" applyFill="1" applyBorder="1" applyAlignment="1" applyProtection="1">
      <alignment vertical="center" wrapText="1"/>
      <protection locked="0"/>
    </xf>
    <xf numFmtId="0" fontId="14" fillId="0" borderId="2" xfId="2" applyFont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43" fontId="12" fillId="0" borderId="2" xfId="13" quotePrefix="1" applyFont="1" applyBorder="1" applyAlignment="1">
      <alignment horizontal="right" vertical="center" wrapText="1"/>
    </xf>
    <xf numFmtId="0" fontId="15" fillId="5" borderId="2" xfId="0" applyFont="1" applyFill="1" applyBorder="1" applyAlignment="1">
      <alignment horizontal="left" vertical="center" wrapText="1"/>
    </xf>
    <xf numFmtId="43" fontId="15" fillId="5" borderId="2" xfId="13" applyFont="1" applyFill="1" applyBorder="1" applyAlignment="1">
      <alignment horizontal="right" vertical="center" wrapText="1"/>
    </xf>
    <xf numFmtId="43" fontId="11" fillId="0" borderId="2" xfId="13" applyFont="1" applyBorder="1" applyAlignment="1">
      <alignment horizontal="right" vertical="center" wrapText="1"/>
    </xf>
    <xf numFmtId="0" fontId="17" fillId="7" borderId="2" xfId="2" quotePrefix="1" applyFont="1" applyFill="1" applyBorder="1" applyAlignment="1">
      <alignment horizontal="left" vertical="center" wrapText="1"/>
    </xf>
    <xf numFmtId="43" fontId="17" fillId="7" borderId="2" xfId="13" quotePrefix="1" applyFont="1" applyFill="1" applyBorder="1" applyAlignment="1">
      <alignment horizontal="right" vertical="center" wrapText="1"/>
    </xf>
    <xf numFmtId="0" fontId="13" fillId="8" borderId="2" xfId="2" quotePrefix="1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vertical="center" wrapText="1"/>
    </xf>
    <xf numFmtId="43" fontId="14" fillId="4" borderId="2" xfId="13" applyFont="1" applyFill="1" applyBorder="1" applyAlignment="1">
      <alignment horizontal="right" vertical="center" wrapText="1"/>
    </xf>
    <xf numFmtId="0" fontId="12" fillId="2" borderId="2" xfId="2" quotePrefix="1" applyFont="1" applyFill="1" applyBorder="1" applyAlignment="1">
      <alignment horizontal="left" vertical="center" wrapText="1"/>
    </xf>
    <xf numFmtId="43" fontId="12" fillId="2" borderId="2" xfId="13" quotePrefix="1" applyFont="1" applyFill="1" applyBorder="1" applyAlignment="1">
      <alignment horizontal="right" vertical="center" wrapText="1"/>
    </xf>
    <xf numFmtId="0" fontId="15" fillId="2" borderId="2" xfId="0" applyFont="1" applyFill="1" applyBorder="1" applyAlignment="1">
      <alignment horizontal="left" vertical="center" wrapText="1"/>
    </xf>
    <xf numFmtId="43" fontId="15" fillId="2" borderId="2" xfId="13" applyFont="1" applyFill="1" applyBorder="1" applyAlignment="1">
      <alignment horizontal="right" vertical="center" wrapText="1"/>
    </xf>
    <xf numFmtId="43" fontId="10" fillId="0" borderId="0" xfId="1" applyNumberFormat="1" applyFont="1"/>
    <xf numFmtId="0" fontId="11" fillId="4" borderId="2" xfId="0" applyFont="1" applyFill="1" applyBorder="1" applyAlignment="1">
      <alignment horizontal="left" vertical="center" wrapText="1"/>
    </xf>
    <xf numFmtId="43" fontId="11" fillId="4" borderId="2" xfId="13" applyFont="1" applyFill="1" applyBorder="1" applyAlignment="1">
      <alignment horizontal="right" vertical="center" wrapText="1"/>
    </xf>
    <xf numFmtId="0" fontId="22" fillId="8" borderId="2" xfId="2" quotePrefix="1" applyFont="1" applyFill="1" applyBorder="1" applyAlignment="1">
      <alignment horizontal="left" vertical="center" wrapText="1"/>
    </xf>
    <xf numFmtId="43" fontId="22" fillId="8" borderId="2" xfId="13" quotePrefix="1" applyFont="1" applyFill="1" applyBorder="1" applyAlignment="1">
      <alignment horizontal="right" vertical="center" wrapText="1"/>
    </xf>
    <xf numFmtId="0" fontId="22" fillId="0" borderId="2" xfId="2" quotePrefix="1" applyFont="1" applyBorder="1" applyAlignment="1">
      <alignment horizontal="left" vertical="center" wrapText="1"/>
    </xf>
    <xf numFmtId="43" fontId="22" fillId="0" borderId="2" xfId="13" quotePrefix="1" applyFont="1" applyFill="1" applyBorder="1" applyAlignment="1">
      <alignment horizontal="right" vertical="center" wrapText="1"/>
    </xf>
    <xf numFmtId="0" fontId="21" fillId="7" borderId="0" xfId="1" applyFont="1" applyFill="1"/>
    <xf numFmtId="43" fontId="10" fillId="7" borderId="0" xfId="13" applyFont="1" applyFill="1"/>
    <xf numFmtId="0" fontId="2" fillId="7" borderId="0" xfId="1" applyFill="1"/>
    <xf numFmtId="43" fontId="10" fillId="7" borderId="1" xfId="1" applyNumberFormat="1" applyFont="1" applyFill="1" applyBorder="1"/>
    <xf numFmtId="0" fontId="13" fillId="9" borderId="2" xfId="2" quotePrefix="1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vertical="center" wrapText="1"/>
    </xf>
    <xf numFmtId="43" fontId="11" fillId="9" borderId="2" xfId="13" applyFont="1" applyFill="1" applyBorder="1" applyAlignment="1">
      <alignment horizontal="right" vertical="center" wrapText="1"/>
    </xf>
    <xf numFmtId="43" fontId="11" fillId="9" borderId="0" xfId="13" applyFont="1" applyFill="1" applyBorder="1" applyAlignment="1">
      <alignment horizontal="right" vertical="center" wrapText="1"/>
    </xf>
    <xf numFmtId="43" fontId="11" fillId="9" borderId="0" xfId="1" applyNumberFormat="1" applyFont="1" applyFill="1"/>
    <xf numFmtId="43" fontId="7" fillId="9" borderId="0" xfId="13" applyFont="1" applyFill="1"/>
    <xf numFmtId="165" fontId="4" fillId="3" borderId="2" xfId="13" applyNumberFormat="1" applyFont="1" applyFill="1" applyBorder="1" applyAlignment="1">
      <alignment horizontal="center" vertical="center" wrapText="1"/>
    </xf>
    <xf numFmtId="165" fontId="18" fillId="6" borderId="2" xfId="13" quotePrefix="1" applyNumberFormat="1" applyFont="1" applyFill="1" applyBorder="1" applyAlignment="1">
      <alignment horizontal="right" vertical="center" wrapText="1"/>
    </xf>
    <xf numFmtId="165" fontId="16" fillId="7" borderId="2" xfId="13" quotePrefix="1" applyNumberFormat="1" applyFont="1" applyFill="1" applyBorder="1" applyAlignment="1">
      <alignment horizontal="right" vertical="center" wrapText="1"/>
    </xf>
    <xf numFmtId="165" fontId="17" fillId="7" borderId="2" xfId="13" quotePrefix="1" applyNumberFormat="1" applyFont="1" applyFill="1" applyBorder="1" applyAlignment="1">
      <alignment horizontal="right" vertical="center" wrapText="1"/>
    </xf>
    <xf numFmtId="165" fontId="12" fillId="5" borderId="2" xfId="13" quotePrefix="1" applyNumberFormat="1" applyFont="1" applyFill="1" applyBorder="1" applyAlignment="1">
      <alignment horizontal="right" vertical="center" wrapText="1"/>
    </xf>
    <xf numFmtId="165" fontId="12" fillId="2" borderId="2" xfId="13" quotePrefix="1" applyNumberFormat="1" applyFont="1" applyFill="1" applyBorder="1" applyAlignment="1">
      <alignment horizontal="right" vertical="center" wrapText="1"/>
    </xf>
    <xf numFmtId="165" fontId="13" fillId="0" borderId="2" xfId="13" quotePrefix="1" applyNumberFormat="1" applyFont="1" applyBorder="1" applyAlignment="1">
      <alignment horizontal="right" vertical="center" wrapText="1"/>
    </xf>
    <xf numFmtId="165" fontId="14" fillId="0" borderId="2" xfId="13" applyNumberFormat="1" applyFont="1" applyFill="1" applyBorder="1" applyAlignment="1">
      <alignment horizontal="right" vertical="center" wrapText="1"/>
    </xf>
    <xf numFmtId="165" fontId="13" fillId="0" borderId="2" xfId="13" quotePrefix="1" applyNumberFormat="1" applyFont="1" applyFill="1" applyBorder="1" applyAlignment="1">
      <alignment horizontal="right" vertical="center" wrapText="1"/>
    </xf>
    <xf numFmtId="165" fontId="11" fillId="0" borderId="2" xfId="13" applyNumberFormat="1" applyFont="1" applyFill="1" applyBorder="1" applyAlignment="1">
      <alignment horizontal="right" vertical="center" wrapText="1"/>
    </xf>
    <xf numFmtId="165" fontId="11" fillId="0" borderId="2" xfId="13" applyNumberFormat="1" applyFont="1" applyFill="1" applyBorder="1" applyAlignment="1">
      <alignment vertical="center" wrapText="1"/>
    </xf>
    <xf numFmtId="165" fontId="12" fillId="0" borderId="2" xfId="13" quotePrefix="1" applyNumberFormat="1" applyFont="1" applyFill="1" applyBorder="1" applyAlignment="1">
      <alignment horizontal="right" vertical="center" wrapText="1"/>
    </xf>
    <xf numFmtId="165" fontId="22" fillId="8" borderId="2" xfId="13" quotePrefix="1" applyNumberFormat="1" applyFont="1" applyFill="1" applyBorder="1" applyAlignment="1">
      <alignment horizontal="right" vertical="center" wrapText="1"/>
    </xf>
    <xf numFmtId="165" fontId="11" fillId="0" borderId="2" xfId="13" applyNumberFormat="1" applyFont="1" applyFill="1" applyBorder="1" applyAlignment="1" applyProtection="1">
      <alignment vertical="center" wrapText="1"/>
      <protection locked="0"/>
    </xf>
    <xf numFmtId="165" fontId="22" fillId="0" borderId="2" xfId="13" quotePrefix="1" applyNumberFormat="1" applyFont="1" applyFill="1" applyBorder="1" applyAlignment="1">
      <alignment horizontal="right" vertical="center" wrapText="1"/>
    </xf>
    <xf numFmtId="165" fontId="12" fillId="0" borderId="2" xfId="13" quotePrefix="1" applyNumberFormat="1" applyFont="1" applyBorder="1" applyAlignment="1">
      <alignment horizontal="right" vertical="center" wrapText="1"/>
    </xf>
    <xf numFmtId="165" fontId="15" fillId="5" borderId="2" xfId="13" applyNumberFormat="1" applyFont="1" applyFill="1" applyBorder="1" applyAlignment="1">
      <alignment horizontal="right" vertical="center" wrapText="1"/>
    </xf>
    <xf numFmtId="165" fontId="15" fillId="2" borderId="2" xfId="13" applyNumberFormat="1" applyFont="1" applyFill="1" applyBorder="1" applyAlignment="1">
      <alignment horizontal="right" vertical="center" wrapText="1"/>
    </xf>
    <xf numFmtId="165" fontId="11" fillId="0" borderId="2" xfId="13" applyNumberFormat="1" applyFont="1" applyBorder="1" applyAlignment="1">
      <alignment horizontal="right" vertical="center" wrapText="1"/>
    </xf>
    <xf numFmtId="165" fontId="2" fillId="0" borderId="0" xfId="13" applyNumberFormat="1" applyFont="1"/>
    <xf numFmtId="0" fontId="3" fillId="0" borderId="0" xfId="1" applyFont="1" applyAlignment="1">
      <alignment horizontal="right" vertical="center"/>
    </xf>
    <xf numFmtId="0" fontId="13" fillId="7" borderId="2" xfId="2" quotePrefix="1" applyFont="1" applyFill="1" applyBorder="1" applyAlignment="1">
      <alignment horizontal="left" vertical="center" wrapText="1"/>
    </xf>
    <xf numFmtId="0" fontId="13" fillId="2" borderId="2" xfId="2" quotePrefix="1" applyFont="1" applyFill="1" applyBorder="1" applyAlignment="1">
      <alignment horizontal="left" vertical="center" wrapText="1"/>
    </xf>
    <xf numFmtId="49" fontId="23" fillId="0" borderId="2" xfId="15" applyNumberFormat="1" applyFont="1" applyBorder="1" applyAlignment="1">
      <alignment horizontal="left" vertical="center"/>
    </xf>
    <xf numFmtId="165" fontId="15" fillId="2" borderId="2" xfId="13" applyNumberFormat="1" applyFont="1" applyFill="1" applyBorder="1" applyAlignment="1">
      <alignment vertical="center" wrapText="1"/>
    </xf>
    <xf numFmtId="165" fontId="15" fillId="7" borderId="2" xfId="13" applyNumberFormat="1" applyFont="1" applyFill="1" applyBorder="1" applyAlignment="1">
      <alignment vertical="center" wrapText="1"/>
    </xf>
    <xf numFmtId="44" fontId="11" fillId="0" borderId="0" xfId="1" applyNumberFormat="1" applyFont="1"/>
    <xf numFmtId="44" fontId="15" fillId="0" borderId="0" xfId="16" applyFont="1" applyFill="1"/>
    <xf numFmtId="44" fontId="11" fillId="0" borderId="0" xfId="16" applyFont="1" applyFill="1"/>
    <xf numFmtId="165" fontId="2" fillId="0" borderId="0" xfId="13" applyNumberFormat="1" applyFont="1" applyFill="1"/>
    <xf numFmtId="43" fontId="23" fillId="0" borderId="2" xfId="13" applyFont="1" applyFill="1" applyBorder="1" applyAlignment="1" applyProtection="1">
      <alignment vertical="center" wrapText="1"/>
    </xf>
    <xf numFmtId="0" fontId="3" fillId="0" borderId="0" xfId="2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3" applyFont="1" applyAlignment="1">
      <alignment horizontal="center"/>
    </xf>
    <xf numFmtId="165" fontId="3" fillId="0" borderId="0" xfId="13" applyNumberFormat="1" applyFont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</cellXfs>
  <cellStyles count="17">
    <cellStyle name="Millares" xfId="13" builtinId="3"/>
    <cellStyle name="Millares 15 2" xfId="4"/>
    <cellStyle name="Millares 2 2" xfId="5"/>
    <cellStyle name="Millares 2 2 2 2" xfId="6"/>
    <cellStyle name="Moneda" xfId="16" builtinId="4"/>
    <cellStyle name="Moneda 2 2" xfId="7"/>
    <cellStyle name="Normal" xfId="0" builtinId="0"/>
    <cellStyle name="Normal 10 3" xfId="1"/>
    <cellStyle name="Normal 12" xfId="14"/>
    <cellStyle name="Normal 15" xfId="2"/>
    <cellStyle name="Normal 2 13" xfId="8"/>
    <cellStyle name="Normal 2 2" xfId="9"/>
    <cellStyle name="Normal 2 3 2" xfId="10"/>
    <cellStyle name="Normal 21 3" xfId="11"/>
    <cellStyle name="Normal 25 2" xfId="12"/>
    <cellStyle name="Normal 5" xfId="3"/>
    <cellStyle name="Normal 6" xfId="15"/>
  </cellStyles>
  <dxfs count="0"/>
  <tableStyles count="0" defaultTableStyle="TableStyleMedium2" defaultPivotStyle="PivotStyleLight16"/>
  <colors>
    <mruColors>
      <color rgb="FFCCCC00"/>
      <color rgb="FFFF99FF"/>
      <color rgb="FF00FF00"/>
      <color rgb="FFCCFF99"/>
      <color rgb="FFFFFF00"/>
      <color rgb="FFFFFF66"/>
      <color rgb="FFCC9900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</xdr:row>
      <xdr:rowOff>0</xdr:rowOff>
    </xdr:from>
    <xdr:ext cx="76200" cy="1619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00025" y="70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76200" cy="1619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00025" y="70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775</xdr:row>
      <xdr:rowOff>9525</xdr:rowOff>
    </xdr:from>
    <xdr:to>
      <xdr:col>4</xdr:col>
      <xdr:colOff>9525</xdr:colOff>
      <xdr:row>783</xdr:row>
      <xdr:rowOff>85725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51218900"/>
          <a:ext cx="6705600" cy="1371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</xdr:row>
      <xdr:rowOff>0</xdr:rowOff>
    </xdr:from>
    <xdr:ext cx="76200" cy="1619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00025" y="70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76200" cy="1619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00025" y="70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775</xdr:row>
      <xdr:rowOff>9525</xdr:rowOff>
    </xdr:from>
    <xdr:to>
      <xdr:col>4</xdr:col>
      <xdr:colOff>9525</xdr:colOff>
      <xdr:row>783</xdr:row>
      <xdr:rowOff>85725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62258375"/>
          <a:ext cx="6705600" cy="1371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76200" cy="1619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962E534C-4A86-4E07-B6EC-96F5C9B82245}"/>
            </a:ext>
          </a:extLst>
        </xdr:cNvPr>
        <xdr:cNvSpPr txBox="1">
          <a:spLocks noChangeArrowheads="1"/>
        </xdr:cNvSpPr>
      </xdr:nvSpPr>
      <xdr:spPr bwMode="auto">
        <a:xfrm>
          <a:off x="200025" y="3810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76200" cy="1619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xmlns="" id="{61B635F2-2E86-4EFC-9ED7-F21F349AA8E4}"/>
            </a:ext>
          </a:extLst>
        </xdr:cNvPr>
        <xdr:cNvSpPr txBox="1">
          <a:spLocks noChangeArrowheads="1"/>
        </xdr:cNvSpPr>
      </xdr:nvSpPr>
      <xdr:spPr bwMode="auto">
        <a:xfrm>
          <a:off x="200025" y="3810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28575</xdr:colOff>
      <xdr:row>696</xdr:row>
      <xdr:rowOff>57150</xdr:rowOff>
    </xdr:from>
    <xdr:to>
      <xdr:col>2</xdr:col>
      <xdr:colOff>371475</xdr:colOff>
      <xdr:row>701</xdr:row>
      <xdr:rowOff>47625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xmlns="" id="{42C6F9C3-3B46-4AD1-8783-31DD92DD4CFE}"/>
            </a:ext>
          </a:extLst>
        </xdr:cNvPr>
        <xdr:cNvSpPr txBox="1">
          <a:spLocks noChangeArrowheads="1"/>
        </xdr:cNvSpPr>
      </xdr:nvSpPr>
      <xdr:spPr bwMode="auto">
        <a:xfrm>
          <a:off x="28575" y="156095700"/>
          <a:ext cx="15811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Autorizó: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C. P. Serafín Hernández Landa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</a:p>
      </xdr:txBody>
    </xdr:sp>
    <xdr:clientData/>
  </xdr:twoCellAnchor>
  <xdr:twoCellAnchor>
    <xdr:from>
      <xdr:col>2</xdr:col>
      <xdr:colOff>381000</xdr:colOff>
      <xdr:row>696</xdr:row>
      <xdr:rowOff>57150</xdr:rowOff>
    </xdr:from>
    <xdr:to>
      <xdr:col>2</xdr:col>
      <xdr:colOff>2181225</xdr:colOff>
      <xdr:row>701</xdr:row>
      <xdr:rowOff>57150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xmlns="" id="{868DD3AE-63F1-4317-81B1-72F714E48DD6}"/>
            </a:ext>
          </a:extLst>
        </xdr:cNvPr>
        <xdr:cNvSpPr txBox="1">
          <a:spLocks noChangeArrowheads="1"/>
        </xdr:cNvSpPr>
      </xdr:nvSpPr>
      <xdr:spPr bwMode="auto">
        <a:xfrm>
          <a:off x="1619250" y="156095700"/>
          <a:ext cx="18002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Psic. Yesenia Arlett Nava Castillo  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Síndica Procuradora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2047875</xdr:colOff>
      <xdr:row>696</xdr:row>
      <xdr:rowOff>57150</xdr:rowOff>
    </xdr:from>
    <xdr:to>
      <xdr:col>2</xdr:col>
      <xdr:colOff>3895725</xdr:colOff>
      <xdr:row>702</xdr:row>
      <xdr:rowOff>114300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xmlns="" id="{F525EE32-5FFC-4659-9923-104E48BB1F6A}"/>
            </a:ext>
          </a:extLst>
        </xdr:cNvPr>
        <xdr:cNvSpPr txBox="1">
          <a:spLocks noChangeArrowheads="1"/>
        </xdr:cNvSpPr>
      </xdr:nvSpPr>
      <xdr:spPr bwMode="auto">
        <a:xfrm>
          <a:off x="3286125" y="156095700"/>
          <a:ext cx="18478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1">
              <a:effectLst/>
              <a:latin typeface="Arial" panose="020B0604020202020204" pitchFamily="34" charset="0"/>
              <a:cs typeface="Arial" panose="020B0604020202020204" pitchFamily="34" charset="0"/>
            </a:rPr>
            <a:t>L. C. Monica</a:t>
          </a:r>
          <a:r>
            <a:rPr lang="es-MX" sz="8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Patricia Brito Moreno</a:t>
          </a:r>
          <a:endParaRPr lang="es-MX" sz="8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Tesorera Municipal</a:t>
          </a:r>
        </a:p>
      </xdr:txBody>
    </xdr:sp>
    <xdr:clientData/>
  </xdr:twoCellAnchor>
  <xdr:twoCellAnchor>
    <xdr:from>
      <xdr:col>2</xdr:col>
      <xdr:colOff>3867150</xdr:colOff>
      <xdr:row>696</xdr:row>
      <xdr:rowOff>57150</xdr:rowOff>
    </xdr:from>
    <xdr:to>
      <xdr:col>3</xdr:col>
      <xdr:colOff>1219200</xdr:colOff>
      <xdr:row>703</xdr:row>
      <xdr:rowOff>9525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xmlns="" id="{91E8DC16-71E5-4C86-9EE2-99D1A897CB1F}"/>
            </a:ext>
          </a:extLst>
        </xdr:cNvPr>
        <xdr:cNvSpPr txBox="1">
          <a:spLocks noChangeArrowheads="1"/>
        </xdr:cNvSpPr>
      </xdr:nvSpPr>
      <xdr:spPr bwMode="auto">
        <a:xfrm>
          <a:off x="5105400" y="156095700"/>
          <a:ext cx="17430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Revisó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Victor Hugo Juárez Linares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Control Interno 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72"/>
  <sheetViews>
    <sheetView showGridLines="0" topLeftCell="A760" zoomScaleNormal="100" workbookViewId="0">
      <selection activeCell="C774" sqref="C774"/>
    </sheetView>
  </sheetViews>
  <sheetFormatPr baseColWidth="10" defaultRowHeight="12.75"/>
  <cols>
    <col min="1" max="1" width="3" style="1" customWidth="1"/>
    <col min="2" max="2" width="15.5703125" style="1" customWidth="1"/>
    <col min="3" max="3" width="65.85546875" style="1" customWidth="1"/>
    <col min="4" max="4" width="19" style="1" customWidth="1"/>
    <col min="5" max="5" width="30.5703125" style="7" bestFit="1" customWidth="1"/>
    <col min="6" max="16384" width="11.42578125" style="1"/>
  </cols>
  <sheetData>
    <row r="1" spans="2:5" ht="12.75" customHeight="1">
      <c r="D1" s="105" t="s">
        <v>0</v>
      </c>
    </row>
    <row r="2" spans="2:5">
      <c r="D2" s="105"/>
    </row>
    <row r="3" spans="2:5" ht="15">
      <c r="B3" s="106" t="s">
        <v>1078</v>
      </c>
      <c r="C3" s="106"/>
      <c r="D3" s="106"/>
    </row>
    <row r="4" spans="2:5" ht="15" customHeight="1">
      <c r="B4" s="106" t="s">
        <v>1</v>
      </c>
      <c r="C4" s="106"/>
      <c r="D4" s="106"/>
    </row>
    <row r="5" spans="2:5" ht="15">
      <c r="B5" s="107" t="s">
        <v>1122</v>
      </c>
      <c r="C5" s="107"/>
      <c r="D5" s="107"/>
    </row>
    <row r="6" spans="2:5">
      <c r="B6" s="16" t="s">
        <v>2</v>
      </c>
      <c r="C6" s="16" t="s">
        <v>3</v>
      </c>
      <c r="D6" s="16" t="s">
        <v>4</v>
      </c>
    </row>
    <row r="7" spans="2:5">
      <c r="B7" s="17" t="s">
        <v>5</v>
      </c>
      <c r="C7" s="17" t="s">
        <v>6</v>
      </c>
      <c r="D7" s="17" t="s">
        <v>7</v>
      </c>
    </row>
    <row r="8" spans="2:5" s="15" customFormat="1" ht="25.5">
      <c r="B8" s="18"/>
      <c r="C8" s="18" t="s">
        <v>9</v>
      </c>
      <c r="D8" s="19">
        <f>D9+D27</f>
        <v>36630001</v>
      </c>
    </row>
    <row r="9" spans="2:5" s="13" customFormat="1">
      <c r="B9" s="20"/>
      <c r="C9" s="26" t="s">
        <v>10</v>
      </c>
      <c r="D9" s="21">
        <f>D10</f>
        <v>7710001</v>
      </c>
    </row>
    <row r="10" spans="2:5" s="13" customFormat="1">
      <c r="B10" s="48"/>
      <c r="C10" s="48" t="s">
        <v>11</v>
      </c>
      <c r="D10" s="49">
        <f>D11</f>
        <v>7710001</v>
      </c>
    </row>
    <row r="11" spans="2:5" s="11" customFormat="1" ht="13.5">
      <c r="B11" s="22"/>
      <c r="C11" s="22" t="s">
        <v>12</v>
      </c>
      <c r="D11" s="23">
        <f>D12+D25</f>
        <v>7710001</v>
      </c>
      <c r="E11" s="8"/>
    </row>
    <row r="12" spans="2:5" s="11" customFormat="1" ht="13.5">
      <c r="B12" s="53"/>
      <c r="C12" s="53" t="s">
        <v>13</v>
      </c>
      <c r="D12" s="54">
        <f>SUM(D13:D24)</f>
        <v>5110001</v>
      </c>
      <c r="E12" s="8" t="s">
        <v>1103</v>
      </c>
    </row>
    <row r="13" spans="2:5" s="11" customFormat="1" ht="13.5">
      <c r="B13" s="24" t="s">
        <v>14</v>
      </c>
      <c r="C13" s="24" t="s">
        <v>15</v>
      </c>
      <c r="D13" s="25">
        <v>600000</v>
      </c>
      <c r="E13" s="8"/>
    </row>
    <row r="14" spans="2:5" s="11" customFormat="1" ht="13.5">
      <c r="B14" s="24" t="s">
        <v>16</v>
      </c>
      <c r="C14" s="24" t="s">
        <v>17</v>
      </c>
      <c r="D14" s="25">
        <v>500000</v>
      </c>
      <c r="E14" s="8"/>
    </row>
    <row r="15" spans="2:5" s="11" customFormat="1" ht="13.5">
      <c r="B15" s="24" t="s">
        <v>18</v>
      </c>
      <c r="C15" s="24" t="s">
        <v>19</v>
      </c>
      <c r="D15" s="25">
        <v>250000</v>
      </c>
      <c r="E15" s="8"/>
    </row>
    <row r="16" spans="2:5" s="11" customFormat="1" ht="13.5">
      <c r="B16" s="24" t="s">
        <v>20</v>
      </c>
      <c r="C16" s="24" t="s">
        <v>21</v>
      </c>
      <c r="D16" s="25">
        <v>1600000</v>
      </c>
      <c r="E16" s="8"/>
    </row>
    <row r="17" spans="2:5" s="11" customFormat="1" ht="13.5">
      <c r="B17" s="24" t="s">
        <v>22</v>
      </c>
      <c r="C17" s="24" t="s">
        <v>23</v>
      </c>
      <c r="D17" s="25">
        <v>465000</v>
      </c>
      <c r="E17" s="8"/>
    </row>
    <row r="18" spans="2:5" s="11" customFormat="1" ht="13.5">
      <c r="B18" s="24" t="s">
        <v>24</v>
      </c>
      <c r="C18" s="24" t="s">
        <v>25</v>
      </c>
      <c r="D18" s="25">
        <v>550000</v>
      </c>
      <c r="E18" s="8"/>
    </row>
    <row r="19" spans="2:5" s="11" customFormat="1" ht="13.5">
      <c r="B19" s="24" t="s">
        <v>26</v>
      </c>
      <c r="C19" s="24" t="s">
        <v>27</v>
      </c>
      <c r="D19" s="25">
        <v>700000</v>
      </c>
      <c r="E19" s="8"/>
    </row>
    <row r="20" spans="2:5" s="11" customFormat="1" ht="27">
      <c r="B20" s="24" t="s">
        <v>28</v>
      </c>
      <c r="C20" s="24" t="s">
        <v>29</v>
      </c>
      <c r="D20" s="25">
        <v>1</v>
      </c>
      <c r="E20" s="8"/>
    </row>
    <row r="21" spans="2:5" s="11" customFormat="1" ht="27">
      <c r="B21" s="24" t="s">
        <v>30</v>
      </c>
      <c r="C21" s="24" t="s">
        <v>31</v>
      </c>
      <c r="D21" s="25">
        <v>25000</v>
      </c>
      <c r="E21" s="8"/>
    </row>
    <row r="22" spans="2:5" s="11" customFormat="1" ht="13.5">
      <c r="B22" s="24" t="s">
        <v>32</v>
      </c>
      <c r="C22" s="24" t="s">
        <v>33</v>
      </c>
      <c r="D22" s="25">
        <v>170000</v>
      </c>
      <c r="E22" s="8"/>
    </row>
    <row r="23" spans="2:5" s="11" customFormat="1" ht="13.5">
      <c r="B23" s="24" t="s">
        <v>34</v>
      </c>
      <c r="C23" s="24" t="s">
        <v>35</v>
      </c>
      <c r="D23" s="25">
        <v>220000</v>
      </c>
      <c r="E23" s="8"/>
    </row>
    <row r="24" spans="2:5" s="11" customFormat="1" ht="13.5">
      <c r="B24" s="24" t="s">
        <v>36</v>
      </c>
      <c r="C24" s="24" t="s">
        <v>37</v>
      </c>
      <c r="D24" s="25">
        <v>30000</v>
      </c>
      <c r="E24" s="8"/>
    </row>
    <row r="25" spans="2:5" s="11" customFormat="1" ht="13.5">
      <c r="B25" s="53"/>
      <c r="C25" s="53" t="s">
        <v>38</v>
      </c>
      <c r="D25" s="54">
        <f>SUM(D26:D26)</f>
        <v>2600000</v>
      </c>
      <c r="E25" s="8"/>
    </row>
    <row r="26" spans="2:5" s="11" customFormat="1" ht="13.5">
      <c r="B26" s="24" t="s">
        <v>39</v>
      </c>
      <c r="C26" s="24" t="s">
        <v>40</v>
      </c>
      <c r="D26" s="25">
        <v>2600000</v>
      </c>
      <c r="E26" s="8"/>
    </row>
    <row r="27" spans="2:5" s="13" customFormat="1">
      <c r="B27" s="20"/>
      <c r="C27" s="26" t="s">
        <v>41</v>
      </c>
      <c r="D27" s="21">
        <f>D28</f>
        <v>28920000</v>
      </c>
    </row>
    <row r="28" spans="2:5" s="13" customFormat="1">
      <c r="B28" s="48"/>
      <c r="C28" s="48" t="s">
        <v>41</v>
      </c>
      <c r="D28" s="49">
        <f>D29+D37</f>
        <v>28920000</v>
      </c>
    </row>
    <row r="29" spans="2:5" s="11" customFormat="1" ht="13.5">
      <c r="B29" s="22"/>
      <c r="C29" s="22" t="s">
        <v>12</v>
      </c>
      <c r="D29" s="23">
        <f>D30</f>
        <v>27070000</v>
      </c>
      <c r="E29" s="8"/>
    </row>
    <row r="30" spans="2:5" s="11" customFormat="1" ht="13.5">
      <c r="B30" s="53"/>
      <c r="C30" s="53" t="s">
        <v>13</v>
      </c>
      <c r="D30" s="54">
        <f>SUM(D31:D36)</f>
        <v>27070000</v>
      </c>
      <c r="E30" s="8"/>
    </row>
    <row r="31" spans="2:5" s="11" customFormat="1" ht="13.5">
      <c r="B31" s="24" t="s">
        <v>42</v>
      </c>
      <c r="C31" s="24" t="s">
        <v>43</v>
      </c>
      <c r="D31" s="25">
        <v>6000000</v>
      </c>
      <c r="E31" s="8"/>
    </row>
    <row r="32" spans="2:5" s="11" customFormat="1" ht="13.5">
      <c r="B32" s="24" t="s">
        <v>44</v>
      </c>
      <c r="C32" s="24" t="s">
        <v>45</v>
      </c>
      <c r="D32" s="25">
        <v>10000000</v>
      </c>
      <c r="E32" s="8"/>
    </row>
    <row r="33" spans="2:5" s="11" customFormat="1" ht="13.5">
      <c r="B33" s="24" t="s">
        <v>46</v>
      </c>
      <c r="C33" s="24" t="s">
        <v>47</v>
      </c>
      <c r="D33" s="25">
        <v>2500000</v>
      </c>
      <c r="E33" s="8"/>
    </row>
    <row r="34" spans="2:5" s="11" customFormat="1" ht="13.5">
      <c r="B34" s="24" t="s">
        <v>48</v>
      </c>
      <c r="C34" s="24" t="s">
        <v>49</v>
      </c>
      <c r="D34" s="25">
        <v>70000</v>
      </c>
      <c r="E34" s="8"/>
    </row>
    <row r="35" spans="2:5" s="11" customFormat="1" ht="13.5">
      <c r="B35" s="24" t="s">
        <v>50</v>
      </c>
      <c r="C35" s="24" t="s">
        <v>51</v>
      </c>
      <c r="D35" s="25">
        <v>2500000</v>
      </c>
      <c r="E35" s="8"/>
    </row>
    <row r="36" spans="2:5" s="11" customFormat="1" ht="13.5">
      <c r="B36" s="24" t="s">
        <v>52</v>
      </c>
      <c r="C36" s="24" t="s">
        <v>53</v>
      </c>
      <c r="D36" s="25">
        <v>6000000</v>
      </c>
      <c r="E36" s="8"/>
    </row>
    <row r="37" spans="2:5" s="11" customFormat="1" ht="13.5">
      <c r="B37" s="22"/>
      <c r="C37" s="22" t="s">
        <v>54</v>
      </c>
      <c r="D37" s="23">
        <f>D38+D40</f>
        <v>1850000</v>
      </c>
      <c r="E37" s="8"/>
    </row>
    <row r="38" spans="2:5" s="11" customFormat="1" ht="13.5">
      <c r="B38" s="53"/>
      <c r="C38" s="53" t="s">
        <v>13</v>
      </c>
      <c r="D38" s="54">
        <f>D39</f>
        <v>250000</v>
      </c>
      <c r="E38" s="8"/>
    </row>
    <row r="39" spans="2:5" s="11" customFormat="1" ht="13.5">
      <c r="B39" s="24" t="s">
        <v>55</v>
      </c>
      <c r="C39" s="24" t="s">
        <v>56</v>
      </c>
      <c r="D39" s="25">
        <v>250000</v>
      </c>
      <c r="E39" s="8"/>
    </row>
    <row r="40" spans="2:5" s="11" customFormat="1" ht="13.5">
      <c r="B40" s="53"/>
      <c r="C40" s="53" t="s">
        <v>38</v>
      </c>
      <c r="D40" s="54">
        <f>D41</f>
        <v>1600000</v>
      </c>
      <c r="E40" s="8"/>
    </row>
    <row r="41" spans="2:5" s="11" customFormat="1" ht="13.5">
      <c r="B41" s="24" t="s">
        <v>57</v>
      </c>
      <c r="C41" s="24" t="s">
        <v>58</v>
      </c>
      <c r="D41" s="25">
        <v>1600000</v>
      </c>
      <c r="E41" s="8"/>
    </row>
    <row r="42" spans="2:5" s="15" customFormat="1" ht="19.5" customHeight="1">
      <c r="B42" s="18"/>
      <c r="C42" s="18" t="s">
        <v>59</v>
      </c>
      <c r="D42" s="19">
        <f>D43+D511+D560+D582+D640+D740</f>
        <v>5110817.43</v>
      </c>
    </row>
    <row r="43" spans="2:5" s="13" customFormat="1" ht="17.25" customHeight="1">
      <c r="B43" s="20"/>
      <c r="C43" s="26" t="s">
        <v>60</v>
      </c>
      <c r="D43" s="21">
        <f>D44+D352+D490</f>
        <v>2271633.2000000002</v>
      </c>
    </row>
    <row r="44" spans="2:5" s="14" customFormat="1" ht="12">
      <c r="B44" s="48"/>
      <c r="C44" s="48" t="s">
        <v>61</v>
      </c>
      <c r="D44" s="49">
        <f>D45+D141+D336</f>
        <v>978898.15</v>
      </c>
    </row>
    <row r="45" spans="2:5" s="11" customFormat="1" ht="13.5">
      <c r="B45" s="22"/>
      <c r="C45" s="22" t="s">
        <v>62</v>
      </c>
      <c r="D45" s="23">
        <f>D46+D136+D139</f>
        <v>337319.12</v>
      </c>
      <c r="E45" s="8" t="s">
        <v>1103</v>
      </c>
    </row>
    <row r="46" spans="2:5" s="11" customFormat="1" ht="13.5">
      <c r="B46" s="53"/>
      <c r="C46" s="53" t="s">
        <v>38</v>
      </c>
      <c r="D46" s="54">
        <f>SUM(D47:D135)</f>
        <v>283547.89999999997</v>
      </c>
      <c r="E46" s="8"/>
    </row>
    <row r="47" spans="2:5" s="11" customFormat="1" ht="13.5">
      <c r="B47" s="24" t="s">
        <v>63</v>
      </c>
      <c r="C47" s="27" t="s">
        <v>64</v>
      </c>
      <c r="D47" s="28">
        <v>1</v>
      </c>
      <c r="E47" s="8"/>
    </row>
    <row r="48" spans="2:5" s="11" customFormat="1" ht="27">
      <c r="B48" s="24" t="s">
        <v>65</v>
      </c>
      <c r="C48" s="27" t="s">
        <v>66</v>
      </c>
      <c r="D48" s="28">
        <v>1</v>
      </c>
      <c r="E48" s="8"/>
    </row>
    <row r="49" spans="2:5" s="11" customFormat="1" ht="13.5">
      <c r="B49" s="24" t="s">
        <v>67</v>
      </c>
      <c r="C49" s="27" t="s">
        <v>68</v>
      </c>
      <c r="D49" s="28">
        <v>1</v>
      </c>
      <c r="E49" s="8"/>
    </row>
    <row r="50" spans="2:5" s="11" customFormat="1" ht="27">
      <c r="B50" s="24" t="s">
        <v>69</v>
      </c>
      <c r="C50" s="27" t="s">
        <v>70</v>
      </c>
      <c r="D50" s="28">
        <v>1</v>
      </c>
      <c r="E50" s="8"/>
    </row>
    <row r="51" spans="2:5" s="11" customFormat="1" ht="13.5">
      <c r="B51" s="24" t="s">
        <v>71</v>
      </c>
      <c r="C51" s="27" t="s">
        <v>72</v>
      </c>
      <c r="D51" s="28">
        <v>2000</v>
      </c>
      <c r="E51" s="8"/>
    </row>
    <row r="52" spans="2:5" s="11" customFormat="1" ht="13.5">
      <c r="B52" s="24" t="s">
        <v>73</v>
      </c>
      <c r="C52" s="27" t="s">
        <v>74</v>
      </c>
      <c r="D52" s="28">
        <v>2000</v>
      </c>
      <c r="E52" s="8"/>
    </row>
    <row r="53" spans="2:5" s="11" customFormat="1" ht="13.5">
      <c r="B53" s="24" t="s">
        <v>75</v>
      </c>
      <c r="C53" s="27" t="s">
        <v>76</v>
      </c>
      <c r="D53" s="28">
        <v>600</v>
      </c>
      <c r="E53" s="8"/>
    </row>
    <row r="54" spans="2:5" s="11" customFormat="1" ht="13.5">
      <c r="B54" s="24" t="s">
        <v>77</v>
      </c>
      <c r="C54" s="27" t="s">
        <v>78</v>
      </c>
      <c r="D54" s="28">
        <v>300</v>
      </c>
      <c r="E54" s="8"/>
    </row>
    <row r="55" spans="2:5" s="11" customFormat="1" ht="13.5">
      <c r="B55" s="24" t="s">
        <v>79</v>
      </c>
      <c r="C55" s="27" t="s">
        <v>80</v>
      </c>
      <c r="D55" s="28">
        <v>999</v>
      </c>
      <c r="E55" s="8"/>
    </row>
    <row r="56" spans="2:5" s="11" customFormat="1" ht="13.5">
      <c r="B56" s="24" t="s">
        <v>81</v>
      </c>
      <c r="C56" s="27" t="s">
        <v>82</v>
      </c>
      <c r="D56" s="28">
        <v>1000</v>
      </c>
      <c r="E56" s="8"/>
    </row>
    <row r="57" spans="2:5" s="11" customFormat="1" ht="13.5">
      <c r="B57" s="24" t="s">
        <v>83</v>
      </c>
      <c r="C57" s="27" t="s">
        <v>84</v>
      </c>
      <c r="D57" s="28">
        <v>1</v>
      </c>
      <c r="E57" s="8"/>
    </row>
    <row r="58" spans="2:5" s="11" customFormat="1" ht="13.5">
      <c r="B58" s="24" t="s">
        <v>85</v>
      </c>
      <c r="C58" s="27" t="s">
        <v>86</v>
      </c>
      <c r="D58" s="28">
        <v>1</v>
      </c>
      <c r="E58" s="8"/>
    </row>
    <row r="59" spans="2:5" s="11" customFormat="1" ht="13.5">
      <c r="B59" s="24" t="s">
        <v>87</v>
      </c>
      <c r="C59" s="27" t="s">
        <v>88</v>
      </c>
      <c r="D59" s="28">
        <v>1</v>
      </c>
      <c r="E59" s="8"/>
    </row>
    <row r="60" spans="2:5" s="11" customFormat="1" ht="13.5">
      <c r="B60" s="24" t="s">
        <v>89</v>
      </c>
      <c r="C60" s="27" t="s">
        <v>90</v>
      </c>
      <c r="D60" s="28">
        <v>1</v>
      </c>
      <c r="E60" s="8"/>
    </row>
    <row r="61" spans="2:5" s="11" customFormat="1" ht="13.5">
      <c r="B61" s="24" t="s">
        <v>91</v>
      </c>
      <c r="C61" s="27" t="s">
        <v>92</v>
      </c>
      <c r="D61" s="28">
        <v>1</v>
      </c>
      <c r="E61" s="8"/>
    </row>
    <row r="62" spans="2:5" s="11" customFormat="1" ht="13.5">
      <c r="B62" s="24" t="s">
        <v>93</v>
      </c>
      <c r="C62" s="27" t="s">
        <v>94</v>
      </c>
      <c r="D62" s="28">
        <v>1</v>
      </c>
      <c r="E62" s="8"/>
    </row>
    <row r="63" spans="2:5" s="11" customFormat="1" ht="13.5">
      <c r="B63" s="24" t="s">
        <v>95</v>
      </c>
      <c r="C63" s="27" t="s">
        <v>96</v>
      </c>
      <c r="D63" s="28">
        <v>1</v>
      </c>
      <c r="E63" s="8"/>
    </row>
    <row r="64" spans="2:5" s="11" customFormat="1" ht="13.5">
      <c r="B64" s="24" t="s">
        <v>97</v>
      </c>
      <c r="C64" s="27" t="s">
        <v>98</v>
      </c>
      <c r="D64" s="28">
        <v>1</v>
      </c>
      <c r="E64" s="8"/>
    </row>
    <row r="65" spans="2:5" s="11" customFormat="1" ht="13.5">
      <c r="B65" s="24" t="s">
        <v>99</v>
      </c>
      <c r="C65" s="27" t="s">
        <v>100</v>
      </c>
      <c r="D65" s="28">
        <v>1</v>
      </c>
      <c r="E65" s="8"/>
    </row>
    <row r="66" spans="2:5" s="11" customFormat="1" ht="13.5">
      <c r="B66" s="24" t="s">
        <v>101</v>
      </c>
      <c r="C66" s="27" t="s">
        <v>102</v>
      </c>
      <c r="D66" s="28">
        <v>1</v>
      </c>
      <c r="E66" s="8"/>
    </row>
    <row r="67" spans="2:5" s="11" customFormat="1" ht="13.5">
      <c r="B67" s="24" t="s">
        <v>103</v>
      </c>
      <c r="C67" s="27" t="s">
        <v>104</v>
      </c>
      <c r="D67" s="28">
        <v>3480</v>
      </c>
      <c r="E67" s="8"/>
    </row>
    <row r="68" spans="2:5" s="11" customFormat="1" ht="13.5">
      <c r="B68" s="24" t="s">
        <v>105</v>
      </c>
      <c r="C68" s="29" t="s">
        <v>106</v>
      </c>
      <c r="D68" s="28">
        <v>1</v>
      </c>
      <c r="E68" s="8"/>
    </row>
    <row r="69" spans="2:5" s="11" customFormat="1" ht="13.5">
      <c r="B69" s="24" t="s">
        <v>107</v>
      </c>
      <c r="C69" s="27" t="s">
        <v>108</v>
      </c>
      <c r="D69" s="28">
        <v>1</v>
      </c>
      <c r="E69" s="8"/>
    </row>
    <row r="70" spans="2:5" s="11" customFormat="1" ht="13.5">
      <c r="B70" s="24" t="s">
        <v>109</v>
      </c>
      <c r="C70" s="27" t="s">
        <v>110</v>
      </c>
      <c r="D70" s="28">
        <v>1</v>
      </c>
      <c r="E70" s="8"/>
    </row>
    <row r="71" spans="2:5" s="11" customFormat="1" ht="13.5">
      <c r="B71" s="24" t="s">
        <v>111</v>
      </c>
      <c r="C71" s="27" t="s">
        <v>112</v>
      </c>
      <c r="D71" s="28">
        <v>1</v>
      </c>
      <c r="E71" s="8"/>
    </row>
    <row r="72" spans="2:5" s="11" customFormat="1" ht="13.5">
      <c r="B72" s="24" t="s">
        <v>113</v>
      </c>
      <c r="C72" s="27" t="s">
        <v>114</v>
      </c>
      <c r="D72" s="28">
        <v>1</v>
      </c>
      <c r="E72" s="8"/>
    </row>
    <row r="73" spans="2:5" s="11" customFormat="1" ht="13.5">
      <c r="B73" s="24" t="s">
        <v>115</v>
      </c>
      <c r="C73" s="27" t="s">
        <v>116</v>
      </c>
      <c r="D73" s="28">
        <v>774.78</v>
      </c>
      <c r="E73" s="8"/>
    </row>
    <row r="74" spans="2:5" s="11" customFormat="1" ht="13.5">
      <c r="B74" s="24" t="s">
        <v>117</v>
      </c>
      <c r="C74" s="27" t="s">
        <v>118</v>
      </c>
      <c r="D74" s="28">
        <v>532.5</v>
      </c>
      <c r="E74" s="8"/>
    </row>
    <row r="75" spans="2:5" s="11" customFormat="1" ht="13.5">
      <c r="B75" s="24" t="s">
        <v>119</v>
      </c>
      <c r="C75" s="27" t="s">
        <v>120</v>
      </c>
      <c r="D75" s="28">
        <v>1</v>
      </c>
      <c r="E75" s="8"/>
    </row>
    <row r="76" spans="2:5" s="11" customFormat="1" ht="13.5">
      <c r="B76" s="24" t="s">
        <v>121</v>
      </c>
      <c r="C76" s="27" t="s">
        <v>122</v>
      </c>
      <c r="D76" s="28">
        <v>1</v>
      </c>
      <c r="E76" s="8"/>
    </row>
    <row r="77" spans="2:5" s="11" customFormat="1" ht="13.5">
      <c r="B77" s="24" t="s">
        <v>123</v>
      </c>
      <c r="C77" s="27" t="s">
        <v>124</v>
      </c>
      <c r="D77" s="28">
        <v>1</v>
      </c>
      <c r="E77" s="8"/>
    </row>
    <row r="78" spans="2:5" s="11" customFormat="1" ht="13.5">
      <c r="B78" s="24" t="s">
        <v>125</v>
      </c>
      <c r="C78" s="27" t="s">
        <v>126</v>
      </c>
      <c r="D78" s="28">
        <v>1</v>
      </c>
      <c r="E78" s="8"/>
    </row>
    <row r="79" spans="2:5" s="11" customFormat="1" ht="13.5">
      <c r="B79" s="24" t="s">
        <v>127</v>
      </c>
      <c r="C79" s="27" t="s">
        <v>128</v>
      </c>
      <c r="D79" s="28">
        <v>1</v>
      </c>
      <c r="E79" s="8"/>
    </row>
    <row r="80" spans="2:5" s="11" customFormat="1" ht="13.5">
      <c r="B80" s="24" t="s">
        <v>129</v>
      </c>
      <c r="C80" s="27" t="s">
        <v>130</v>
      </c>
      <c r="D80" s="28">
        <v>1</v>
      </c>
      <c r="E80" s="8"/>
    </row>
    <row r="81" spans="2:5" s="11" customFormat="1" ht="13.5">
      <c r="B81" s="24" t="s">
        <v>131</v>
      </c>
      <c r="C81" s="27" t="s">
        <v>132</v>
      </c>
      <c r="D81" s="28">
        <v>1</v>
      </c>
      <c r="E81" s="8"/>
    </row>
    <row r="82" spans="2:5" s="11" customFormat="1" ht="13.5">
      <c r="B82" s="24" t="s">
        <v>133</v>
      </c>
      <c r="C82" s="27" t="s">
        <v>134</v>
      </c>
      <c r="D82" s="28">
        <v>1</v>
      </c>
      <c r="E82" s="8"/>
    </row>
    <row r="83" spans="2:5" s="11" customFormat="1" ht="13.5">
      <c r="B83" s="24" t="s">
        <v>135</v>
      </c>
      <c r="C83" s="27" t="s">
        <v>136</v>
      </c>
      <c r="D83" s="28">
        <v>1</v>
      </c>
      <c r="E83" s="8"/>
    </row>
    <row r="84" spans="2:5" s="11" customFormat="1" ht="13.5">
      <c r="B84" s="24" t="s">
        <v>137</v>
      </c>
      <c r="C84" s="27" t="s">
        <v>138</v>
      </c>
      <c r="D84" s="28">
        <v>1</v>
      </c>
      <c r="E84" s="8"/>
    </row>
    <row r="85" spans="2:5" s="11" customFormat="1" ht="13.5">
      <c r="B85" s="24" t="s">
        <v>139</v>
      </c>
      <c r="C85" s="27" t="s">
        <v>140</v>
      </c>
      <c r="D85" s="28">
        <v>1</v>
      </c>
      <c r="E85" s="8"/>
    </row>
    <row r="86" spans="2:5" s="11" customFormat="1" ht="27">
      <c r="B86" s="24" t="s">
        <v>141</v>
      </c>
      <c r="C86" s="27" t="s">
        <v>142</v>
      </c>
      <c r="D86" s="28">
        <v>774.78</v>
      </c>
      <c r="E86" s="8"/>
    </row>
    <row r="87" spans="2:5" s="11" customFormat="1" ht="13.5">
      <c r="B87" s="24" t="s">
        <v>143</v>
      </c>
      <c r="C87" s="27" t="s">
        <v>144</v>
      </c>
      <c r="D87" s="28">
        <v>500</v>
      </c>
      <c r="E87" s="8"/>
    </row>
    <row r="88" spans="2:5" s="11" customFormat="1" ht="13.5">
      <c r="B88" s="24" t="s">
        <v>145</v>
      </c>
      <c r="C88" s="27" t="s">
        <v>146</v>
      </c>
      <c r="D88" s="28">
        <v>212906.89</v>
      </c>
      <c r="E88" s="8"/>
    </row>
    <row r="89" spans="2:5" s="11" customFormat="1" ht="27">
      <c r="B89" s="24" t="s">
        <v>147</v>
      </c>
      <c r="C89" s="27" t="s">
        <v>148</v>
      </c>
      <c r="D89" s="28">
        <v>515</v>
      </c>
      <c r="E89" s="8"/>
    </row>
    <row r="90" spans="2:5" s="11" customFormat="1" ht="13.5">
      <c r="B90" s="24" t="s">
        <v>149</v>
      </c>
      <c r="C90" s="27" t="s">
        <v>150</v>
      </c>
      <c r="D90" s="28">
        <v>600</v>
      </c>
      <c r="E90" s="8"/>
    </row>
    <row r="91" spans="2:5" s="11" customFormat="1" ht="13.5">
      <c r="B91" s="24" t="s">
        <v>151</v>
      </c>
      <c r="C91" s="27" t="s">
        <v>152</v>
      </c>
      <c r="D91" s="28">
        <v>1</v>
      </c>
      <c r="E91" s="8"/>
    </row>
    <row r="92" spans="2:5" s="11" customFormat="1" ht="13.5">
      <c r="B92" s="24" t="s">
        <v>153</v>
      </c>
      <c r="C92" s="27" t="s">
        <v>154</v>
      </c>
      <c r="D92" s="28">
        <v>1</v>
      </c>
      <c r="E92" s="8"/>
    </row>
    <row r="93" spans="2:5" s="11" customFormat="1" ht="13.5">
      <c r="B93" s="24" t="s">
        <v>155</v>
      </c>
      <c r="C93" s="27" t="s">
        <v>156</v>
      </c>
      <c r="D93" s="28">
        <v>1</v>
      </c>
      <c r="E93" s="8"/>
    </row>
    <row r="94" spans="2:5" s="11" customFormat="1" ht="13.5">
      <c r="B94" s="24" t="s">
        <v>157</v>
      </c>
      <c r="C94" s="27" t="s">
        <v>158</v>
      </c>
      <c r="D94" s="28">
        <v>1</v>
      </c>
      <c r="E94" s="8"/>
    </row>
    <row r="95" spans="2:5" s="11" customFormat="1" ht="13.5">
      <c r="B95" s="24" t="s">
        <v>159</v>
      </c>
      <c r="C95" s="27" t="s">
        <v>160</v>
      </c>
      <c r="D95" s="28">
        <v>1</v>
      </c>
      <c r="E95" s="8"/>
    </row>
    <row r="96" spans="2:5" s="11" customFormat="1" ht="13.5">
      <c r="B96" s="24" t="s">
        <v>161</v>
      </c>
      <c r="C96" s="27" t="s">
        <v>162</v>
      </c>
      <c r="D96" s="28">
        <v>1</v>
      </c>
      <c r="E96" s="8"/>
    </row>
    <row r="97" spans="2:5" s="11" customFormat="1" ht="13.5">
      <c r="B97" s="24" t="s">
        <v>163</v>
      </c>
      <c r="C97" s="27" t="s">
        <v>164</v>
      </c>
      <c r="D97" s="28">
        <v>17915.13</v>
      </c>
      <c r="E97" s="8"/>
    </row>
    <row r="98" spans="2:5" s="11" customFormat="1" ht="13.5">
      <c r="B98" s="24" t="s">
        <v>165</v>
      </c>
      <c r="C98" s="27" t="s">
        <v>166</v>
      </c>
      <c r="D98" s="28">
        <v>400</v>
      </c>
      <c r="E98" s="8"/>
    </row>
    <row r="99" spans="2:5" s="11" customFormat="1" ht="13.5">
      <c r="B99" s="24" t="s">
        <v>167</v>
      </c>
      <c r="C99" s="27" t="s">
        <v>168</v>
      </c>
      <c r="D99" s="28">
        <v>400</v>
      </c>
      <c r="E99" s="8"/>
    </row>
    <row r="100" spans="2:5" s="11" customFormat="1" ht="13.5">
      <c r="B100" s="24" t="s">
        <v>169</v>
      </c>
      <c r="C100" s="27" t="s">
        <v>170</v>
      </c>
      <c r="D100" s="28">
        <v>400</v>
      </c>
      <c r="E100" s="8"/>
    </row>
    <row r="101" spans="2:5" s="11" customFormat="1" ht="13.5">
      <c r="B101" s="24" t="s">
        <v>171</v>
      </c>
      <c r="C101" s="27" t="s">
        <v>172</v>
      </c>
      <c r="D101" s="28">
        <v>1</v>
      </c>
      <c r="E101" s="8"/>
    </row>
    <row r="102" spans="2:5" s="11" customFormat="1" ht="13.5">
      <c r="B102" s="24" t="s">
        <v>173</v>
      </c>
      <c r="C102" s="27" t="s">
        <v>174</v>
      </c>
      <c r="D102" s="28">
        <v>774.78</v>
      </c>
      <c r="E102" s="8"/>
    </row>
    <row r="103" spans="2:5" s="11" customFormat="1" ht="13.5">
      <c r="B103" s="24" t="s">
        <v>175</v>
      </c>
      <c r="C103" s="27" t="s">
        <v>176</v>
      </c>
      <c r="D103" s="28">
        <v>2750</v>
      </c>
      <c r="E103" s="8"/>
    </row>
    <row r="104" spans="2:5" s="11" customFormat="1" ht="13.5">
      <c r="B104" s="24" t="s">
        <v>177</v>
      </c>
      <c r="C104" s="27" t="s">
        <v>178</v>
      </c>
      <c r="D104" s="28">
        <v>515</v>
      </c>
      <c r="E104" s="8"/>
    </row>
    <row r="105" spans="2:5" s="11" customFormat="1" ht="13.5">
      <c r="B105" s="24" t="s">
        <v>179</v>
      </c>
      <c r="C105" s="27" t="s">
        <v>180</v>
      </c>
      <c r="D105" s="28">
        <v>800</v>
      </c>
      <c r="E105" s="8"/>
    </row>
    <row r="106" spans="2:5" s="11" customFormat="1" ht="13.5">
      <c r="B106" s="24" t="s">
        <v>181</v>
      </c>
      <c r="C106" s="27" t="s">
        <v>182</v>
      </c>
      <c r="D106" s="28">
        <v>1</v>
      </c>
      <c r="E106" s="8"/>
    </row>
    <row r="107" spans="2:5" s="11" customFormat="1" ht="13.5">
      <c r="B107" s="24" t="s">
        <v>183</v>
      </c>
      <c r="C107" s="27" t="s">
        <v>184</v>
      </c>
      <c r="D107" s="28">
        <v>4250</v>
      </c>
      <c r="E107" s="8"/>
    </row>
    <row r="108" spans="2:5" s="11" customFormat="1" ht="13.5">
      <c r="B108" s="24" t="s">
        <v>185</v>
      </c>
      <c r="C108" s="27" t="s">
        <v>186</v>
      </c>
      <c r="D108" s="28">
        <v>3598</v>
      </c>
      <c r="E108" s="8"/>
    </row>
    <row r="109" spans="2:5" s="11" customFormat="1" ht="13.5">
      <c r="B109" s="24" t="s">
        <v>187</v>
      </c>
      <c r="C109" s="27" t="s">
        <v>188</v>
      </c>
      <c r="D109" s="28">
        <v>1945.14</v>
      </c>
      <c r="E109" s="8"/>
    </row>
    <row r="110" spans="2:5" s="11" customFormat="1" ht="13.5">
      <c r="B110" s="24" t="s">
        <v>189</v>
      </c>
      <c r="C110" s="27" t="s">
        <v>190</v>
      </c>
      <c r="D110" s="28">
        <v>1799</v>
      </c>
      <c r="E110" s="8"/>
    </row>
    <row r="111" spans="2:5" s="11" customFormat="1" ht="13.5">
      <c r="B111" s="24" t="s">
        <v>191</v>
      </c>
      <c r="C111" s="27" t="s">
        <v>72</v>
      </c>
      <c r="D111" s="28">
        <v>3500</v>
      </c>
      <c r="E111" s="8"/>
    </row>
    <row r="112" spans="2:5" s="11" customFormat="1" ht="13.5">
      <c r="B112" s="24" t="s">
        <v>192</v>
      </c>
      <c r="C112" s="27" t="s">
        <v>193</v>
      </c>
      <c r="D112" s="28">
        <v>1000</v>
      </c>
      <c r="E112" s="8"/>
    </row>
    <row r="113" spans="2:5" s="11" customFormat="1" ht="13.5">
      <c r="B113" s="24" t="s">
        <v>194</v>
      </c>
      <c r="C113" s="27" t="s">
        <v>195</v>
      </c>
      <c r="D113" s="28">
        <v>400</v>
      </c>
      <c r="E113" s="8"/>
    </row>
    <row r="114" spans="2:5" s="11" customFormat="1" ht="13.5">
      <c r="B114" s="24" t="s">
        <v>196</v>
      </c>
      <c r="C114" s="27" t="s">
        <v>197</v>
      </c>
      <c r="D114" s="28">
        <v>400</v>
      </c>
      <c r="E114" s="8"/>
    </row>
    <row r="115" spans="2:5" s="11" customFormat="1" ht="13.5">
      <c r="B115" s="24" t="s">
        <v>198</v>
      </c>
      <c r="C115" s="27" t="s">
        <v>199</v>
      </c>
      <c r="D115" s="28">
        <v>1000</v>
      </c>
      <c r="E115" s="8"/>
    </row>
    <row r="116" spans="2:5" s="11" customFormat="1" ht="13.5">
      <c r="B116" s="24" t="s">
        <v>200</v>
      </c>
      <c r="C116" s="27" t="s">
        <v>201</v>
      </c>
      <c r="D116" s="28">
        <v>1500</v>
      </c>
      <c r="E116" s="8"/>
    </row>
    <row r="117" spans="2:5" s="11" customFormat="1" ht="13.5">
      <c r="B117" s="24" t="s">
        <v>202</v>
      </c>
      <c r="C117" s="27" t="s">
        <v>203</v>
      </c>
      <c r="D117" s="28">
        <v>100</v>
      </c>
      <c r="E117" s="8"/>
    </row>
    <row r="118" spans="2:5" s="11" customFormat="1" ht="13.5">
      <c r="B118" s="24" t="s">
        <v>204</v>
      </c>
      <c r="C118" s="27" t="s">
        <v>205</v>
      </c>
      <c r="D118" s="28">
        <v>100</v>
      </c>
      <c r="E118" s="8"/>
    </row>
    <row r="119" spans="2:5" s="11" customFormat="1" ht="13.5">
      <c r="B119" s="24" t="s">
        <v>206</v>
      </c>
      <c r="C119" s="27" t="s">
        <v>207</v>
      </c>
      <c r="D119" s="28">
        <v>700</v>
      </c>
      <c r="E119" s="8"/>
    </row>
    <row r="120" spans="2:5" s="11" customFormat="1" ht="13.5">
      <c r="B120" s="24" t="s">
        <v>208</v>
      </c>
      <c r="C120" s="27" t="s">
        <v>94</v>
      </c>
      <c r="D120" s="28">
        <v>2177.66</v>
      </c>
      <c r="E120" s="8"/>
    </row>
    <row r="121" spans="2:5" s="11" customFormat="1" ht="13.5">
      <c r="B121" s="24" t="s">
        <v>209</v>
      </c>
      <c r="C121" s="27" t="s">
        <v>210</v>
      </c>
      <c r="D121" s="28">
        <v>3480</v>
      </c>
      <c r="E121" s="8"/>
    </row>
    <row r="122" spans="2:5" s="11" customFormat="1" ht="13.5">
      <c r="B122" s="24" t="s">
        <v>211</v>
      </c>
      <c r="C122" s="27" t="s">
        <v>212</v>
      </c>
      <c r="D122" s="28">
        <v>4250</v>
      </c>
      <c r="E122" s="8"/>
    </row>
    <row r="123" spans="2:5" s="11" customFormat="1" ht="13.5">
      <c r="B123" s="24" t="s">
        <v>213</v>
      </c>
      <c r="C123" s="27" t="s">
        <v>214</v>
      </c>
      <c r="D123" s="28">
        <v>1</v>
      </c>
      <c r="E123" s="8"/>
    </row>
    <row r="124" spans="2:5" s="11" customFormat="1" ht="13.5">
      <c r="B124" s="24" t="s">
        <v>215</v>
      </c>
      <c r="C124" s="27" t="s">
        <v>216</v>
      </c>
      <c r="D124" s="28">
        <v>1</v>
      </c>
      <c r="E124" s="8"/>
    </row>
    <row r="125" spans="2:5" s="11" customFormat="1" ht="13.5">
      <c r="B125" s="24" t="s">
        <v>217</v>
      </c>
      <c r="C125" s="27" t="s">
        <v>218</v>
      </c>
      <c r="D125" s="28">
        <v>1</v>
      </c>
      <c r="E125" s="8"/>
    </row>
    <row r="126" spans="2:5" s="11" customFormat="1" ht="13.5">
      <c r="B126" s="24" t="s">
        <v>219</v>
      </c>
      <c r="C126" s="27" t="s">
        <v>220</v>
      </c>
      <c r="D126" s="28">
        <v>1</v>
      </c>
      <c r="E126" s="8"/>
    </row>
    <row r="127" spans="2:5" s="11" customFormat="1" ht="13.5">
      <c r="B127" s="24" t="s">
        <v>221</v>
      </c>
      <c r="C127" s="27" t="s">
        <v>222</v>
      </c>
      <c r="D127" s="28">
        <v>978.24</v>
      </c>
      <c r="E127" s="8"/>
    </row>
    <row r="128" spans="2:5" s="11" customFormat="1" ht="13.5">
      <c r="B128" s="24" t="s">
        <v>223</v>
      </c>
      <c r="C128" s="27" t="s">
        <v>224</v>
      </c>
      <c r="D128" s="28">
        <v>500</v>
      </c>
      <c r="E128" s="8"/>
    </row>
    <row r="129" spans="2:5" s="11" customFormat="1" ht="13.5">
      <c r="B129" s="24" t="s">
        <v>225</v>
      </c>
      <c r="C129" s="27" t="s">
        <v>226</v>
      </c>
      <c r="D129" s="28">
        <v>665</v>
      </c>
      <c r="E129" s="8"/>
    </row>
    <row r="130" spans="2:5" s="11" customFormat="1" ht="13.5">
      <c r="B130" s="24" t="s">
        <v>227</v>
      </c>
      <c r="C130" s="27" t="s">
        <v>228</v>
      </c>
      <c r="D130" s="28">
        <v>220</v>
      </c>
      <c r="E130" s="8"/>
    </row>
    <row r="131" spans="2:5" s="11" customFormat="1" ht="13.5">
      <c r="B131" s="24" t="s">
        <v>229</v>
      </c>
      <c r="C131" s="27" t="s">
        <v>230</v>
      </c>
      <c r="D131" s="28">
        <v>1</v>
      </c>
      <c r="E131" s="8"/>
    </row>
    <row r="132" spans="2:5" s="11" customFormat="1" ht="13.5">
      <c r="B132" s="24" t="s">
        <v>231</v>
      </c>
      <c r="C132" s="27" t="s">
        <v>232</v>
      </c>
      <c r="D132" s="28">
        <v>1</v>
      </c>
      <c r="E132" s="8"/>
    </row>
    <row r="133" spans="2:5" s="11" customFormat="1" ht="13.5">
      <c r="B133" s="24" t="s">
        <v>233</v>
      </c>
      <c r="C133" s="27" t="s">
        <v>234</v>
      </c>
      <c r="D133" s="28">
        <v>1</v>
      </c>
      <c r="E133" s="8"/>
    </row>
    <row r="134" spans="2:5" s="11" customFormat="1" ht="13.5">
      <c r="B134" s="24" t="s">
        <v>235</v>
      </c>
      <c r="C134" s="27" t="s">
        <v>236</v>
      </c>
      <c r="D134" s="28">
        <v>1</v>
      </c>
      <c r="E134" s="8"/>
    </row>
    <row r="135" spans="2:5" s="11" customFormat="1" ht="13.5">
      <c r="B135" s="24" t="s">
        <v>237</v>
      </c>
      <c r="C135" s="27" t="s">
        <v>238</v>
      </c>
      <c r="D135" s="28">
        <v>1</v>
      </c>
      <c r="E135" s="8"/>
    </row>
    <row r="136" spans="2:5" s="11" customFormat="1" ht="13.5">
      <c r="B136" s="53"/>
      <c r="C136" s="53" t="s">
        <v>239</v>
      </c>
      <c r="D136" s="54">
        <f>SUM(D137:D138)</f>
        <v>9691.2200000000012</v>
      </c>
      <c r="E136" s="8"/>
    </row>
    <row r="137" spans="2:5" s="11" customFormat="1" ht="13.5">
      <c r="B137" s="24" t="s">
        <v>240</v>
      </c>
      <c r="C137" s="24" t="s">
        <v>241</v>
      </c>
      <c r="D137" s="25">
        <v>4478.3900000000003</v>
      </c>
      <c r="E137" s="8"/>
    </row>
    <row r="138" spans="2:5" s="11" customFormat="1" ht="13.5">
      <c r="B138" s="24" t="s">
        <v>242</v>
      </c>
      <c r="C138" s="24" t="s">
        <v>243</v>
      </c>
      <c r="D138" s="30">
        <v>5212.83</v>
      </c>
      <c r="E138" s="8"/>
    </row>
    <row r="139" spans="2:5" s="11" customFormat="1" ht="13.5">
      <c r="B139" s="53"/>
      <c r="C139" s="53" t="s">
        <v>1079</v>
      </c>
      <c r="D139" s="54">
        <f>D140</f>
        <v>44080</v>
      </c>
      <c r="E139" s="8"/>
    </row>
    <row r="140" spans="2:5" s="11" customFormat="1" ht="13.5">
      <c r="B140" s="24" t="s">
        <v>1080</v>
      </c>
      <c r="C140" s="24" t="s">
        <v>1081</v>
      </c>
      <c r="D140" s="30">
        <v>44080</v>
      </c>
      <c r="E140" s="8"/>
    </row>
    <row r="141" spans="2:5" s="11" customFormat="1" ht="13.5">
      <c r="B141" s="22"/>
      <c r="C141" s="22" t="s">
        <v>244</v>
      </c>
      <c r="D141" s="23">
        <f>D142+D146+D155+D280</f>
        <v>633591.03</v>
      </c>
      <c r="E141" s="8"/>
    </row>
    <row r="142" spans="2:5" s="12" customFormat="1" ht="13.5">
      <c r="B142" s="53"/>
      <c r="C142" s="53" t="s">
        <v>13</v>
      </c>
      <c r="D142" s="54">
        <f>SUM(D143:D145)</f>
        <v>13209.99</v>
      </c>
      <c r="E142" s="9"/>
    </row>
    <row r="143" spans="2:5" s="11" customFormat="1" ht="13.5">
      <c r="B143" s="24" t="s">
        <v>245</v>
      </c>
      <c r="C143" s="27" t="s">
        <v>246</v>
      </c>
      <c r="D143" s="28">
        <v>3599.99</v>
      </c>
      <c r="E143" s="8"/>
    </row>
    <row r="144" spans="2:5" s="11" customFormat="1" ht="13.5">
      <c r="B144" s="24" t="s">
        <v>247</v>
      </c>
      <c r="C144" s="27" t="s">
        <v>248</v>
      </c>
      <c r="D144" s="28">
        <v>4805</v>
      </c>
      <c r="E144" s="8"/>
    </row>
    <row r="145" spans="2:5" s="11" customFormat="1" ht="13.5">
      <c r="B145" s="24" t="s">
        <v>249</v>
      </c>
      <c r="C145" s="27" t="s">
        <v>248</v>
      </c>
      <c r="D145" s="28">
        <v>4805</v>
      </c>
      <c r="E145" s="8"/>
    </row>
    <row r="146" spans="2:5" s="12" customFormat="1" ht="13.5">
      <c r="B146" s="53"/>
      <c r="C146" s="53" t="s">
        <v>38</v>
      </c>
      <c r="D146" s="54">
        <f>SUM(D147:D154)</f>
        <v>8</v>
      </c>
      <c r="E146" s="9"/>
    </row>
    <row r="147" spans="2:5" s="11" customFormat="1" ht="27">
      <c r="B147" s="24" t="s">
        <v>250</v>
      </c>
      <c r="C147" s="27" t="s">
        <v>251</v>
      </c>
      <c r="D147" s="28">
        <v>1</v>
      </c>
      <c r="E147" s="8"/>
    </row>
    <row r="148" spans="2:5" s="11" customFormat="1" ht="13.5">
      <c r="B148" s="24" t="s">
        <v>252</v>
      </c>
      <c r="C148" s="27" t="s">
        <v>253</v>
      </c>
      <c r="D148" s="28">
        <v>1</v>
      </c>
      <c r="E148" s="8"/>
    </row>
    <row r="149" spans="2:5" s="11" customFormat="1" ht="13.5">
      <c r="B149" s="24" t="s">
        <v>254</v>
      </c>
      <c r="C149" s="27" t="s">
        <v>255</v>
      </c>
      <c r="D149" s="28">
        <v>1</v>
      </c>
      <c r="E149" s="8"/>
    </row>
    <row r="150" spans="2:5" s="11" customFormat="1" ht="13.5">
      <c r="B150" s="24" t="s">
        <v>256</v>
      </c>
      <c r="C150" s="27" t="s">
        <v>257</v>
      </c>
      <c r="D150" s="28">
        <v>1</v>
      </c>
      <c r="E150" s="8"/>
    </row>
    <row r="151" spans="2:5" s="11" customFormat="1" ht="13.5">
      <c r="B151" s="24" t="s">
        <v>258</v>
      </c>
      <c r="C151" s="27" t="s">
        <v>259</v>
      </c>
      <c r="D151" s="28">
        <v>1</v>
      </c>
      <c r="E151" s="8"/>
    </row>
    <row r="152" spans="2:5" s="11" customFormat="1" ht="13.5">
      <c r="B152" s="24" t="s">
        <v>260</v>
      </c>
      <c r="C152" s="27" t="s">
        <v>261</v>
      </c>
      <c r="D152" s="28">
        <v>1</v>
      </c>
      <c r="E152" s="8"/>
    </row>
    <row r="153" spans="2:5" s="11" customFormat="1" ht="13.5">
      <c r="B153" s="24" t="s">
        <v>262</v>
      </c>
      <c r="C153" s="27" t="s">
        <v>263</v>
      </c>
      <c r="D153" s="28">
        <v>1</v>
      </c>
      <c r="E153" s="8"/>
    </row>
    <row r="154" spans="2:5" s="11" customFormat="1" ht="13.5">
      <c r="B154" s="24" t="s">
        <v>264</v>
      </c>
      <c r="C154" s="27" t="s">
        <v>265</v>
      </c>
      <c r="D154" s="28">
        <v>1</v>
      </c>
      <c r="E154" s="8"/>
    </row>
    <row r="155" spans="2:5" s="12" customFormat="1" ht="13.5">
      <c r="B155" s="53"/>
      <c r="C155" s="53" t="s">
        <v>266</v>
      </c>
      <c r="D155" s="54">
        <f>SUM(D156:D279)</f>
        <v>480376.8</v>
      </c>
      <c r="E155" s="9"/>
    </row>
    <row r="156" spans="2:5" s="11" customFormat="1" ht="13.5">
      <c r="B156" s="24" t="s">
        <v>268</v>
      </c>
      <c r="C156" s="31" t="s">
        <v>269</v>
      </c>
      <c r="D156" s="32">
        <v>1566</v>
      </c>
      <c r="E156" s="8"/>
    </row>
    <row r="157" spans="2:5" s="11" customFormat="1" ht="13.5">
      <c r="B157" s="24" t="s">
        <v>270</v>
      </c>
      <c r="C157" s="33" t="s">
        <v>269</v>
      </c>
      <c r="D157" s="32">
        <v>1566</v>
      </c>
      <c r="E157" s="8"/>
    </row>
    <row r="158" spans="2:5" s="11" customFormat="1" ht="13.5">
      <c r="B158" s="24" t="s">
        <v>271</v>
      </c>
      <c r="C158" s="33" t="s">
        <v>272</v>
      </c>
      <c r="D158" s="32">
        <v>1650</v>
      </c>
      <c r="E158" s="8"/>
    </row>
    <row r="159" spans="2:5" s="11" customFormat="1" ht="13.5">
      <c r="B159" s="24" t="s">
        <v>273</v>
      </c>
      <c r="C159" s="33" t="s">
        <v>274</v>
      </c>
      <c r="D159" s="32">
        <v>5501.74</v>
      </c>
      <c r="E159" s="8"/>
    </row>
    <row r="160" spans="2:5" s="11" customFormat="1" ht="13.5">
      <c r="B160" s="24" t="s">
        <v>275</v>
      </c>
      <c r="C160" s="33" t="s">
        <v>276</v>
      </c>
      <c r="D160" s="32">
        <v>1566</v>
      </c>
      <c r="E160" s="8"/>
    </row>
    <row r="161" spans="2:5" s="11" customFormat="1" ht="13.5">
      <c r="B161" s="24" t="s">
        <v>277</v>
      </c>
      <c r="C161" s="33" t="s">
        <v>278</v>
      </c>
      <c r="D161" s="32">
        <v>2100</v>
      </c>
      <c r="E161" s="8"/>
    </row>
    <row r="162" spans="2:5" s="11" customFormat="1" ht="13.5">
      <c r="B162" s="24" t="s">
        <v>279</v>
      </c>
      <c r="C162" s="31" t="s">
        <v>280</v>
      </c>
      <c r="D162" s="32">
        <v>5501.74</v>
      </c>
      <c r="E162" s="8"/>
    </row>
    <row r="163" spans="2:5" s="11" customFormat="1" ht="13.5">
      <c r="B163" s="24" t="s">
        <v>281</v>
      </c>
      <c r="C163" s="31" t="s">
        <v>274</v>
      </c>
      <c r="D163" s="32">
        <v>5501.74</v>
      </c>
      <c r="E163" s="8"/>
    </row>
    <row r="164" spans="2:5" s="11" customFormat="1" ht="13.5">
      <c r="B164" s="24" t="s">
        <v>282</v>
      </c>
      <c r="C164" s="31" t="s">
        <v>272</v>
      </c>
      <c r="D164" s="32">
        <v>1650</v>
      </c>
      <c r="E164" s="8"/>
    </row>
    <row r="165" spans="2:5" s="11" customFormat="1" ht="13.5">
      <c r="B165" s="24" t="s">
        <v>283</v>
      </c>
      <c r="C165" s="31" t="s">
        <v>272</v>
      </c>
      <c r="D165" s="32">
        <v>1650</v>
      </c>
      <c r="E165" s="8"/>
    </row>
    <row r="166" spans="2:5" s="11" customFormat="1" ht="13.5">
      <c r="B166" s="24" t="s">
        <v>284</v>
      </c>
      <c r="C166" s="31" t="s">
        <v>274</v>
      </c>
      <c r="D166" s="32">
        <v>5501.74</v>
      </c>
      <c r="E166" s="8"/>
    </row>
    <row r="167" spans="2:5" s="11" customFormat="1" ht="13.5">
      <c r="B167" s="24" t="s">
        <v>285</v>
      </c>
      <c r="C167" s="31" t="s">
        <v>286</v>
      </c>
      <c r="D167" s="32">
        <v>3750</v>
      </c>
      <c r="E167" s="8"/>
    </row>
    <row r="168" spans="2:5" s="11" customFormat="1" ht="13.5">
      <c r="B168" s="24" t="s">
        <v>287</v>
      </c>
      <c r="C168" s="31" t="s">
        <v>288</v>
      </c>
      <c r="D168" s="32">
        <v>1849.99</v>
      </c>
      <c r="E168" s="8"/>
    </row>
    <row r="169" spans="2:5" s="11" customFormat="1" ht="13.5">
      <c r="B169" s="24" t="s">
        <v>289</v>
      </c>
      <c r="C169" s="31" t="s">
        <v>290</v>
      </c>
      <c r="D169" s="32">
        <v>1650</v>
      </c>
      <c r="E169" s="8"/>
    </row>
    <row r="170" spans="2:5" s="11" customFormat="1" ht="13.5">
      <c r="B170" s="24" t="s">
        <v>291</v>
      </c>
      <c r="C170" s="33" t="s">
        <v>292</v>
      </c>
      <c r="D170" s="32">
        <v>12560</v>
      </c>
      <c r="E170" s="8"/>
    </row>
    <row r="171" spans="2:5" s="11" customFormat="1" ht="13.5">
      <c r="B171" s="24" t="s">
        <v>293</v>
      </c>
      <c r="C171" s="33" t="s">
        <v>294</v>
      </c>
      <c r="D171" s="32">
        <v>2450</v>
      </c>
      <c r="E171" s="8"/>
    </row>
    <row r="172" spans="2:5" s="11" customFormat="1" ht="13.5">
      <c r="B172" s="24" t="s">
        <v>295</v>
      </c>
      <c r="C172" s="33" t="s">
        <v>294</v>
      </c>
      <c r="D172" s="32">
        <v>2450</v>
      </c>
      <c r="E172" s="8"/>
    </row>
    <row r="173" spans="2:5" s="11" customFormat="1" ht="13.5">
      <c r="B173" s="24" t="s">
        <v>296</v>
      </c>
      <c r="C173" s="33" t="s">
        <v>294</v>
      </c>
      <c r="D173" s="32">
        <v>2450</v>
      </c>
      <c r="E173" s="8"/>
    </row>
    <row r="174" spans="2:5" s="11" customFormat="1" ht="13.5">
      <c r="B174" s="24" t="s">
        <v>297</v>
      </c>
      <c r="C174" s="33" t="s">
        <v>294</v>
      </c>
      <c r="D174" s="32">
        <v>2450</v>
      </c>
      <c r="E174" s="8"/>
    </row>
    <row r="175" spans="2:5" s="11" customFormat="1" ht="13.5">
      <c r="B175" s="24" t="s">
        <v>298</v>
      </c>
      <c r="C175" s="33" t="s">
        <v>294</v>
      </c>
      <c r="D175" s="32">
        <v>2450</v>
      </c>
      <c r="E175" s="8"/>
    </row>
    <row r="176" spans="2:5" s="11" customFormat="1" ht="13.5">
      <c r="B176" s="24" t="s">
        <v>299</v>
      </c>
      <c r="C176" s="33" t="s">
        <v>272</v>
      </c>
      <c r="D176" s="32">
        <v>1650</v>
      </c>
      <c r="E176" s="8"/>
    </row>
    <row r="177" spans="2:5" s="11" customFormat="1" ht="13.5">
      <c r="B177" s="24" t="s">
        <v>300</v>
      </c>
      <c r="C177" s="33" t="s">
        <v>301</v>
      </c>
      <c r="D177" s="32">
        <v>2100</v>
      </c>
      <c r="E177" s="8"/>
    </row>
    <row r="178" spans="2:5" s="11" customFormat="1" ht="13.5">
      <c r="B178" s="24" t="s">
        <v>302</v>
      </c>
      <c r="C178" s="33" t="s">
        <v>301</v>
      </c>
      <c r="D178" s="32">
        <v>2100</v>
      </c>
      <c r="E178" s="8"/>
    </row>
    <row r="179" spans="2:5" s="11" customFormat="1" ht="13.5">
      <c r="B179" s="24" t="s">
        <v>303</v>
      </c>
      <c r="C179" s="33" t="s">
        <v>301</v>
      </c>
      <c r="D179" s="32">
        <v>2100</v>
      </c>
      <c r="E179" s="8"/>
    </row>
    <row r="180" spans="2:5" s="11" customFormat="1" ht="13.5">
      <c r="B180" s="24" t="s">
        <v>304</v>
      </c>
      <c r="C180" s="33" t="s">
        <v>301</v>
      </c>
      <c r="D180" s="32">
        <v>2100</v>
      </c>
      <c r="E180" s="8"/>
    </row>
    <row r="181" spans="2:5" s="11" customFormat="1" ht="13.5">
      <c r="B181" s="24" t="s">
        <v>305</v>
      </c>
      <c r="C181" s="33" t="s">
        <v>278</v>
      </c>
      <c r="D181" s="32">
        <v>2100</v>
      </c>
      <c r="E181" s="8"/>
    </row>
    <row r="182" spans="2:5" s="11" customFormat="1" ht="13.5">
      <c r="B182" s="24" t="s">
        <v>306</v>
      </c>
      <c r="C182" s="33" t="s">
        <v>272</v>
      </c>
      <c r="D182" s="32">
        <v>1650</v>
      </c>
      <c r="E182" s="8"/>
    </row>
    <row r="183" spans="2:5" s="11" customFormat="1" ht="13.5">
      <c r="B183" s="24" t="s">
        <v>307</v>
      </c>
      <c r="C183" s="33" t="s">
        <v>308</v>
      </c>
      <c r="D183" s="32">
        <v>1650</v>
      </c>
      <c r="E183" s="8"/>
    </row>
    <row r="184" spans="2:5" s="11" customFormat="1" ht="13.5">
      <c r="B184" s="24" t="s">
        <v>309</v>
      </c>
      <c r="C184" s="33" t="s">
        <v>272</v>
      </c>
      <c r="D184" s="32">
        <v>1650</v>
      </c>
      <c r="E184" s="8"/>
    </row>
    <row r="185" spans="2:5" s="11" customFormat="1" ht="13.5">
      <c r="B185" s="24" t="s">
        <v>310</v>
      </c>
      <c r="C185" s="33" t="s">
        <v>272</v>
      </c>
      <c r="D185" s="32">
        <v>1650</v>
      </c>
      <c r="E185" s="8"/>
    </row>
    <row r="186" spans="2:5" s="11" customFormat="1" ht="13.5">
      <c r="B186" s="24" t="s">
        <v>311</v>
      </c>
      <c r="C186" s="33" t="s">
        <v>272</v>
      </c>
      <c r="D186" s="32">
        <v>1650</v>
      </c>
      <c r="E186" s="8"/>
    </row>
    <row r="187" spans="2:5" s="11" customFormat="1" ht="13.5">
      <c r="B187" s="24" t="s">
        <v>312</v>
      </c>
      <c r="C187" s="33" t="s">
        <v>294</v>
      </c>
      <c r="D187" s="32">
        <v>2450</v>
      </c>
      <c r="E187" s="8"/>
    </row>
    <row r="188" spans="2:5" s="11" customFormat="1" ht="13.5">
      <c r="B188" s="24" t="s">
        <v>313</v>
      </c>
      <c r="C188" s="33" t="s">
        <v>274</v>
      </c>
      <c r="D188" s="32">
        <v>5501.74</v>
      </c>
      <c r="E188" s="8"/>
    </row>
    <row r="189" spans="2:5" s="11" customFormat="1" ht="13.5">
      <c r="B189" s="24" t="s">
        <v>314</v>
      </c>
      <c r="C189" s="33" t="s">
        <v>274</v>
      </c>
      <c r="D189" s="32">
        <v>5501.74</v>
      </c>
      <c r="E189" s="8"/>
    </row>
    <row r="190" spans="2:5" s="11" customFormat="1" ht="13.5">
      <c r="B190" s="24" t="s">
        <v>315</v>
      </c>
      <c r="C190" s="33" t="s">
        <v>316</v>
      </c>
      <c r="D190" s="32">
        <v>4600.12</v>
      </c>
      <c r="E190" s="8"/>
    </row>
    <row r="191" spans="2:5" s="11" customFormat="1" ht="13.5">
      <c r="B191" s="24" t="s">
        <v>317</v>
      </c>
      <c r="C191" s="33" t="s">
        <v>316</v>
      </c>
      <c r="D191" s="32">
        <v>4600.12</v>
      </c>
      <c r="E191" s="8"/>
    </row>
    <row r="192" spans="2:5" s="11" customFormat="1" ht="13.5">
      <c r="B192" s="24" t="s">
        <v>318</v>
      </c>
      <c r="C192" s="33" t="s">
        <v>319</v>
      </c>
      <c r="D192" s="32">
        <v>180</v>
      </c>
      <c r="E192" s="8"/>
    </row>
    <row r="193" spans="2:5" s="11" customFormat="1" ht="13.5">
      <c r="B193" s="24" t="s">
        <v>320</v>
      </c>
      <c r="C193" s="33" t="s">
        <v>319</v>
      </c>
      <c r="D193" s="32">
        <v>180</v>
      </c>
      <c r="E193" s="8"/>
    </row>
    <row r="194" spans="2:5" s="11" customFormat="1" ht="13.5">
      <c r="B194" s="24" t="s">
        <v>321</v>
      </c>
      <c r="C194" s="33" t="s">
        <v>319</v>
      </c>
      <c r="D194" s="32">
        <v>180</v>
      </c>
      <c r="E194" s="8"/>
    </row>
    <row r="195" spans="2:5" s="11" customFormat="1" ht="13.5">
      <c r="B195" s="24" t="s">
        <v>322</v>
      </c>
      <c r="C195" s="33" t="s">
        <v>319</v>
      </c>
      <c r="D195" s="32">
        <v>180</v>
      </c>
      <c r="E195" s="8"/>
    </row>
    <row r="196" spans="2:5" s="11" customFormat="1" ht="13.5">
      <c r="B196" s="24" t="s">
        <v>323</v>
      </c>
      <c r="C196" s="33" t="s">
        <v>319</v>
      </c>
      <c r="D196" s="32">
        <v>180</v>
      </c>
      <c r="E196" s="8"/>
    </row>
    <row r="197" spans="2:5" s="11" customFormat="1" ht="13.5">
      <c r="B197" s="24" t="s">
        <v>324</v>
      </c>
      <c r="C197" s="33" t="s">
        <v>319</v>
      </c>
      <c r="D197" s="32">
        <v>180</v>
      </c>
      <c r="E197" s="8"/>
    </row>
    <row r="198" spans="2:5" s="11" customFormat="1" ht="13.5">
      <c r="B198" s="24" t="s">
        <v>325</v>
      </c>
      <c r="C198" s="31" t="s">
        <v>319</v>
      </c>
      <c r="D198" s="32">
        <v>180</v>
      </c>
      <c r="E198" s="8"/>
    </row>
    <row r="199" spans="2:5" s="11" customFormat="1" ht="13.5">
      <c r="B199" s="24" t="s">
        <v>326</v>
      </c>
      <c r="C199" s="33" t="s">
        <v>319</v>
      </c>
      <c r="D199" s="32">
        <v>180</v>
      </c>
      <c r="E199" s="8"/>
    </row>
    <row r="200" spans="2:5" s="11" customFormat="1" ht="13.5">
      <c r="B200" s="24" t="s">
        <v>327</v>
      </c>
      <c r="C200" s="33" t="s">
        <v>319</v>
      </c>
      <c r="D200" s="32">
        <v>180</v>
      </c>
      <c r="E200" s="8"/>
    </row>
    <row r="201" spans="2:5" s="11" customFormat="1" ht="13.5">
      <c r="B201" s="24" t="s">
        <v>328</v>
      </c>
      <c r="C201" s="31" t="s">
        <v>319</v>
      </c>
      <c r="D201" s="32">
        <v>180</v>
      </c>
      <c r="E201" s="8"/>
    </row>
    <row r="202" spans="2:5" s="11" customFormat="1" ht="13.5">
      <c r="B202" s="24" t="s">
        <v>329</v>
      </c>
      <c r="C202" s="31" t="s">
        <v>330</v>
      </c>
      <c r="D202" s="32">
        <v>1050</v>
      </c>
      <c r="E202" s="8"/>
    </row>
    <row r="203" spans="2:5" s="11" customFormat="1" ht="13.5">
      <c r="B203" s="24" t="s">
        <v>331</v>
      </c>
      <c r="C203" s="31" t="s">
        <v>330</v>
      </c>
      <c r="D203" s="32">
        <v>1050</v>
      </c>
      <c r="E203" s="8"/>
    </row>
    <row r="204" spans="2:5" s="11" customFormat="1" ht="13.5">
      <c r="B204" s="24" t="s">
        <v>332</v>
      </c>
      <c r="C204" s="31" t="s">
        <v>333</v>
      </c>
      <c r="D204" s="32">
        <v>1448.96</v>
      </c>
      <c r="E204" s="8"/>
    </row>
    <row r="205" spans="2:5" s="11" customFormat="1" ht="13.5">
      <c r="B205" s="24" t="s">
        <v>334</v>
      </c>
      <c r="C205" s="31" t="s">
        <v>272</v>
      </c>
      <c r="D205" s="32">
        <v>1650</v>
      </c>
      <c r="E205" s="8"/>
    </row>
    <row r="206" spans="2:5" s="11" customFormat="1" ht="13.5">
      <c r="B206" s="24" t="s">
        <v>335</v>
      </c>
      <c r="C206" s="33" t="s">
        <v>272</v>
      </c>
      <c r="D206" s="32">
        <v>1650</v>
      </c>
      <c r="E206" s="8"/>
    </row>
    <row r="207" spans="2:5" s="11" customFormat="1" ht="13.5">
      <c r="B207" s="24" t="s">
        <v>336</v>
      </c>
      <c r="C207" s="33" t="s">
        <v>337</v>
      </c>
      <c r="D207" s="32">
        <v>3649.99</v>
      </c>
      <c r="E207" s="8"/>
    </row>
    <row r="208" spans="2:5" s="11" customFormat="1" ht="13.5">
      <c r="B208" s="24" t="s">
        <v>338</v>
      </c>
      <c r="C208" s="33" t="s">
        <v>278</v>
      </c>
      <c r="D208" s="32">
        <v>2100.0100000000002</v>
      </c>
      <c r="E208" s="8"/>
    </row>
    <row r="209" spans="2:5" s="11" customFormat="1" ht="13.5">
      <c r="B209" s="24" t="s">
        <v>339</v>
      </c>
      <c r="C209" s="31" t="s">
        <v>340</v>
      </c>
      <c r="D209" s="32">
        <v>2100.0100000000002</v>
      </c>
      <c r="E209" s="8"/>
    </row>
    <row r="210" spans="2:5" s="11" customFormat="1" ht="13.5">
      <c r="B210" s="24" t="s">
        <v>341</v>
      </c>
      <c r="C210" s="31" t="s">
        <v>340</v>
      </c>
      <c r="D210" s="32">
        <v>2100.0100000000002</v>
      </c>
      <c r="E210" s="8"/>
    </row>
    <row r="211" spans="2:5" s="11" customFormat="1" ht="13.5">
      <c r="B211" s="24" t="s">
        <v>342</v>
      </c>
      <c r="C211" s="31" t="s">
        <v>340</v>
      </c>
      <c r="D211" s="32">
        <v>2100.0100000000002</v>
      </c>
      <c r="E211" s="8"/>
    </row>
    <row r="212" spans="2:5" s="11" customFormat="1" ht="13.5">
      <c r="B212" s="24" t="s">
        <v>343</v>
      </c>
      <c r="C212" s="31" t="s">
        <v>344</v>
      </c>
      <c r="D212" s="32">
        <v>1650</v>
      </c>
      <c r="E212" s="8"/>
    </row>
    <row r="213" spans="2:5" s="11" customFormat="1" ht="13.5">
      <c r="B213" s="24" t="s">
        <v>345</v>
      </c>
      <c r="C213" s="31" t="s">
        <v>344</v>
      </c>
      <c r="D213" s="32">
        <v>1650</v>
      </c>
      <c r="E213" s="8"/>
    </row>
    <row r="214" spans="2:5" s="11" customFormat="1" ht="13.5">
      <c r="B214" s="24" t="s">
        <v>346</v>
      </c>
      <c r="C214" s="31" t="s">
        <v>344</v>
      </c>
      <c r="D214" s="32">
        <v>1650</v>
      </c>
      <c r="E214" s="8"/>
    </row>
    <row r="215" spans="2:5" s="11" customFormat="1" ht="13.5">
      <c r="B215" s="24" t="s">
        <v>347</v>
      </c>
      <c r="C215" s="31" t="s">
        <v>344</v>
      </c>
      <c r="D215" s="32">
        <v>1650</v>
      </c>
      <c r="E215" s="8"/>
    </row>
    <row r="216" spans="2:5" s="11" customFormat="1" ht="13.5">
      <c r="B216" s="24" t="s">
        <v>348</v>
      </c>
      <c r="C216" s="31" t="s">
        <v>272</v>
      </c>
      <c r="D216" s="32">
        <v>1650</v>
      </c>
      <c r="E216" s="8"/>
    </row>
    <row r="217" spans="2:5" s="11" customFormat="1" ht="13.5">
      <c r="B217" s="24" t="s">
        <v>349</v>
      </c>
      <c r="C217" s="31" t="s">
        <v>278</v>
      </c>
      <c r="D217" s="32">
        <v>2100.0100000000002</v>
      </c>
      <c r="E217" s="8"/>
    </row>
    <row r="218" spans="2:5" s="11" customFormat="1" ht="13.5">
      <c r="B218" s="24" t="s">
        <v>350</v>
      </c>
      <c r="C218" s="31" t="s">
        <v>351</v>
      </c>
      <c r="D218" s="32">
        <v>2450</v>
      </c>
      <c r="E218" s="8"/>
    </row>
    <row r="219" spans="2:5" s="11" customFormat="1" ht="13.5">
      <c r="B219" s="24" t="s">
        <v>352</v>
      </c>
      <c r="C219" s="31" t="s">
        <v>351</v>
      </c>
      <c r="D219" s="32">
        <v>2450</v>
      </c>
      <c r="E219" s="8"/>
    </row>
    <row r="220" spans="2:5" s="11" customFormat="1" ht="13.5">
      <c r="B220" s="24" t="s">
        <v>353</v>
      </c>
      <c r="C220" s="31" t="s">
        <v>272</v>
      </c>
      <c r="D220" s="32">
        <v>1649.99</v>
      </c>
      <c r="E220" s="8"/>
    </row>
    <row r="221" spans="2:5" s="11" customFormat="1" ht="13.5">
      <c r="B221" s="24" t="s">
        <v>354</v>
      </c>
      <c r="C221" s="31" t="s">
        <v>355</v>
      </c>
      <c r="D221" s="32">
        <v>2148.83</v>
      </c>
      <c r="E221" s="8"/>
    </row>
    <row r="222" spans="2:5" s="11" customFormat="1" ht="13.5">
      <c r="B222" s="24" t="s">
        <v>356</v>
      </c>
      <c r="C222" s="33" t="s">
        <v>355</v>
      </c>
      <c r="D222" s="32">
        <v>2148.83</v>
      </c>
      <c r="E222" s="8"/>
    </row>
    <row r="223" spans="2:5" s="11" customFormat="1" ht="13.5">
      <c r="B223" s="24" t="s">
        <v>357</v>
      </c>
      <c r="C223" s="31" t="s">
        <v>319</v>
      </c>
      <c r="D223" s="32">
        <v>180</v>
      </c>
      <c r="E223" s="8"/>
    </row>
    <row r="224" spans="2:5" s="11" customFormat="1" ht="13.5">
      <c r="B224" s="24" t="s">
        <v>358</v>
      </c>
      <c r="C224" s="33" t="s">
        <v>319</v>
      </c>
      <c r="D224" s="32">
        <f>179.99+0.54</f>
        <v>180.53</v>
      </c>
      <c r="E224" s="8"/>
    </row>
    <row r="225" spans="2:5" s="11" customFormat="1" ht="13.5">
      <c r="B225" s="24" t="s">
        <v>359</v>
      </c>
      <c r="C225" s="33" t="s">
        <v>319</v>
      </c>
      <c r="D225" s="32">
        <v>179.99</v>
      </c>
      <c r="E225" s="8"/>
    </row>
    <row r="226" spans="2:5" s="11" customFormat="1" ht="13.5">
      <c r="B226" s="24" t="s">
        <v>360</v>
      </c>
      <c r="C226" s="33" t="s">
        <v>319</v>
      </c>
      <c r="D226" s="32">
        <v>179.99</v>
      </c>
      <c r="E226" s="8"/>
    </row>
    <row r="227" spans="2:5" s="11" customFormat="1" ht="13.5">
      <c r="B227" s="24" t="s">
        <v>361</v>
      </c>
      <c r="C227" s="33" t="s">
        <v>319</v>
      </c>
      <c r="D227" s="32">
        <v>179.99</v>
      </c>
      <c r="E227" s="8"/>
    </row>
    <row r="228" spans="2:5" s="11" customFormat="1" ht="13.5">
      <c r="B228" s="24" t="s">
        <v>362</v>
      </c>
      <c r="C228" s="33" t="s">
        <v>363</v>
      </c>
      <c r="D228" s="32">
        <v>2450</v>
      </c>
      <c r="E228" s="8"/>
    </row>
    <row r="229" spans="2:5" s="11" customFormat="1" ht="13.5">
      <c r="B229" s="24" t="s">
        <v>364</v>
      </c>
      <c r="C229" s="31" t="s">
        <v>272</v>
      </c>
      <c r="D229" s="32">
        <v>1649.99</v>
      </c>
      <c r="E229" s="8"/>
    </row>
    <row r="230" spans="2:5" s="11" customFormat="1" ht="13.5">
      <c r="B230" s="24" t="s">
        <v>365</v>
      </c>
      <c r="C230" s="31" t="s">
        <v>366</v>
      </c>
      <c r="D230" s="32">
        <v>4100</v>
      </c>
      <c r="E230" s="8"/>
    </row>
    <row r="231" spans="2:5" s="11" customFormat="1" ht="13.5">
      <c r="B231" s="24" t="s">
        <v>367</v>
      </c>
      <c r="C231" s="31" t="s">
        <v>272</v>
      </c>
      <c r="D231" s="32">
        <v>1649.99</v>
      </c>
      <c r="E231" s="8"/>
    </row>
    <row r="232" spans="2:5" s="11" customFormat="1" ht="13.5">
      <c r="B232" s="24" t="s">
        <v>368</v>
      </c>
      <c r="C232" s="31" t="s">
        <v>272</v>
      </c>
      <c r="D232" s="32">
        <v>1649.99</v>
      </c>
      <c r="E232" s="8"/>
    </row>
    <row r="233" spans="2:5" s="11" customFormat="1" ht="13.5">
      <c r="B233" s="24" t="s">
        <v>369</v>
      </c>
      <c r="C233" s="31" t="s">
        <v>272</v>
      </c>
      <c r="D233" s="32">
        <v>1649.99</v>
      </c>
      <c r="E233" s="8"/>
    </row>
    <row r="234" spans="2:5" s="11" customFormat="1" ht="13.5">
      <c r="B234" s="24" t="s">
        <v>370</v>
      </c>
      <c r="C234" s="31" t="s">
        <v>272</v>
      </c>
      <c r="D234" s="32">
        <v>1649.99</v>
      </c>
      <c r="E234" s="8"/>
    </row>
    <row r="235" spans="2:5" s="11" customFormat="1" ht="13.5">
      <c r="B235" s="24" t="s">
        <v>371</v>
      </c>
      <c r="C235" s="31" t="s">
        <v>272</v>
      </c>
      <c r="D235" s="32">
        <v>1649.99</v>
      </c>
      <c r="E235" s="8"/>
    </row>
    <row r="236" spans="2:5" s="11" customFormat="1" ht="13.5">
      <c r="B236" s="24" t="s">
        <v>372</v>
      </c>
      <c r="C236" s="31" t="s">
        <v>272</v>
      </c>
      <c r="D236" s="32">
        <v>1649.99</v>
      </c>
      <c r="E236" s="8"/>
    </row>
    <row r="237" spans="2:5" s="11" customFormat="1" ht="13.5">
      <c r="B237" s="24" t="s">
        <v>373</v>
      </c>
      <c r="C237" s="31" t="s">
        <v>374</v>
      </c>
      <c r="D237" s="32">
        <v>3649.99</v>
      </c>
      <c r="E237" s="8"/>
    </row>
    <row r="238" spans="2:5" s="11" customFormat="1" ht="13.5">
      <c r="B238" s="24" t="s">
        <v>375</v>
      </c>
      <c r="C238" s="31" t="s">
        <v>374</v>
      </c>
      <c r="D238" s="32">
        <v>3649.99</v>
      </c>
      <c r="E238" s="8"/>
    </row>
    <row r="239" spans="2:5" s="11" customFormat="1" ht="13.5">
      <c r="B239" s="24" t="s">
        <v>376</v>
      </c>
      <c r="C239" s="31" t="s">
        <v>301</v>
      </c>
      <c r="D239" s="32">
        <v>2100.0100000000002</v>
      </c>
      <c r="E239" s="8"/>
    </row>
    <row r="240" spans="2:5" s="11" customFormat="1" ht="13.5">
      <c r="B240" s="24" t="s">
        <v>377</v>
      </c>
      <c r="C240" s="31" t="s">
        <v>301</v>
      </c>
      <c r="D240" s="32">
        <v>2100.0100000000002</v>
      </c>
      <c r="E240" s="8"/>
    </row>
    <row r="241" spans="2:5" s="11" customFormat="1" ht="13.5">
      <c r="B241" s="24" t="s">
        <v>378</v>
      </c>
      <c r="C241" s="31" t="s">
        <v>379</v>
      </c>
      <c r="D241" s="32">
        <v>2100.0100000000002</v>
      </c>
      <c r="E241" s="8"/>
    </row>
    <row r="242" spans="2:5" s="11" customFormat="1" ht="13.5">
      <c r="B242" s="24" t="s">
        <v>380</v>
      </c>
      <c r="C242" s="31" t="s">
        <v>379</v>
      </c>
      <c r="D242" s="32">
        <v>2100.0100000000002</v>
      </c>
      <c r="E242" s="8"/>
    </row>
    <row r="243" spans="2:5" s="11" customFormat="1" ht="13.5">
      <c r="B243" s="24" t="s">
        <v>381</v>
      </c>
      <c r="C243" s="31" t="s">
        <v>379</v>
      </c>
      <c r="D243" s="32">
        <v>2100.0100000000002</v>
      </c>
      <c r="E243" s="8"/>
    </row>
    <row r="244" spans="2:5" s="11" customFormat="1" ht="13.5">
      <c r="B244" s="24" t="s">
        <v>382</v>
      </c>
      <c r="C244" s="31" t="s">
        <v>379</v>
      </c>
      <c r="D244" s="32">
        <v>2100.0100000000002</v>
      </c>
      <c r="E244" s="8"/>
    </row>
    <row r="245" spans="2:5" s="11" customFormat="1" ht="13.5">
      <c r="B245" s="24" t="s">
        <v>383</v>
      </c>
      <c r="C245" s="31" t="s">
        <v>384</v>
      </c>
      <c r="D245" s="32">
        <v>7099.95</v>
      </c>
      <c r="E245" s="8"/>
    </row>
    <row r="246" spans="2:5" s="11" customFormat="1" ht="13.5">
      <c r="B246" s="24" t="s">
        <v>385</v>
      </c>
      <c r="C246" s="31" t="s">
        <v>272</v>
      </c>
      <c r="D246" s="32">
        <v>1649.99</v>
      </c>
      <c r="E246" s="8"/>
    </row>
    <row r="247" spans="2:5" s="11" customFormat="1" ht="13.5">
      <c r="B247" s="24" t="s">
        <v>386</v>
      </c>
      <c r="C247" s="31" t="s">
        <v>272</v>
      </c>
      <c r="D247" s="32">
        <v>1649.99</v>
      </c>
      <c r="E247" s="8"/>
    </row>
    <row r="248" spans="2:5" s="11" customFormat="1" ht="13.5">
      <c r="B248" s="24" t="s">
        <v>387</v>
      </c>
      <c r="C248" s="31" t="s">
        <v>272</v>
      </c>
      <c r="D248" s="32">
        <v>1649.99</v>
      </c>
      <c r="E248" s="8"/>
    </row>
    <row r="249" spans="2:5" s="11" customFormat="1" ht="13.5">
      <c r="B249" s="24" t="s">
        <v>388</v>
      </c>
      <c r="C249" s="31" t="s">
        <v>272</v>
      </c>
      <c r="D249" s="32">
        <v>1649.99</v>
      </c>
      <c r="E249" s="8"/>
    </row>
    <row r="250" spans="2:5" s="11" customFormat="1" ht="13.5">
      <c r="B250" s="24" t="s">
        <v>389</v>
      </c>
      <c r="C250" s="31" t="s">
        <v>272</v>
      </c>
      <c r="D250" s="32">
        <v>1649.99</v>
      </c>
      <c r="E250" s="8"/>
    </row>
    <row r="251" spans="2:5" s="11" customFormat="1" ht="13.5">
      <c r="B251" s="24" t="s">
        <v>390</v>
      </c>
      <c r="C251" s="31" t="s">
        <v>272</v>
      </c>
      <c r="D251" s="32">
        <v>1649.99</v>
      </c>
      <c r="E251" s="8"/>
    </row>
    <row r="252" spans="2:5" s="11" customFormat="1" ht="13.5">
      <c r="B252" s="24" t="s">
        <v>391</v>
      </c>
      <c r="C252" s="31" t="s">
        <v>392</v>
      </c>
      <c r="D252" s="32">
        <v>2500</v>
      </c>
      <c r="E252" s="8"/>
    </row>
    <row r="253" spans="2:5" s="11" customFormat="1" ht="13.5">
      <c r="B253" s="24" t="s">
        <v>393</v>
      </c>
      <c r="C253" s="31" t="s">
        <v>394</v>
      </c>
      <c r="D253" s="32">
        <v>1809.99</v>
      </c>
      <c r="E253" s="8"/>
    </row>
    <row r="254" spans="2:5" s="11" customFormat="1" ht="13.5">
      <c r="B254" s="24" t="s">
        <v>395</v>
      </c>
      <c r="C254" s="31" t="s">
        <v>394</v>
      </c>
      <c r="D254" s="32">
        <v>1809.98</v>
      </c>
      <c r="E254" s="8"/>
    </row>
    <row r="255" spans="2:5" s="11" customFormat="1" ht="13.5">
      <c r="B255" s="24" t="s">
        <v>396</v>
      </c>
      <c r="C255" s="31" t="s">
        <v>397</v>
      </c>
      <c r="D255" s="32">
        <v>349.42</v>
      </c>
      <c r="E255" s="8"/>
    </row>
    <row r="256" spans="2:5" s="11" customFormat="1" ht="13.5">
      <c r="B256" s="24" t="s">
        <v>398</v>
      </c>
      <c r="C256" s="31" t="s">
        <v>397</v>
      </c>
      <c r="D256" s="32">
        <v>349.42</v>
      </c>
      <c r="E256" s="8"/>
    </row>
    <row r="257" spans="2:5" s="11" customFormat="1" ht="13.5">
      <c r="B257" s="24" t="s">
        <v>399</v>
      </c>
      <c r="C257" s="31" t="s">
        <v>397</v>
      </c>
      <c r="D257" s="32">
        <v>349.42</v>
      </c>
      <c r="E257" s="8"/>
    </row>
    <row r="258" spans="2:5" s="11" customFormat="1" ht="13.5">
      <c r="B258" s="24" t="s">
        <v>400</v>
      </c>
      <c r="C258" s="31" t="s">
        <v>397</v>
      </c>
      <c r="D258" s="32">
        <v>349.42</v>
      </c>
      <c r="E258" s="8"/>
    </row>
    <row r="259" spans="2:5" s="11" customFormat="1" ht="13.5">
      <c r="B259" s="24" t="s">
        <v>401</v>
      </c>
      <c r="C259" s="31" t="s">
        <v>397</v>
      </c>
      <c r="D259" s="32">
        <v>349.42</v>
      </c>
      <c r="E259" s="8"/>
    </row>
    <row r="260" spans="2:5" s="11" customFormat="1" ht="13.5">
      <c r="B260" s="24" t="s">
        <v>402</v>
      </c>
      <c r="C260" s="31" t="s">
        <v>397</v>
      </c>
      <c r="D260" s="32">
        <v>349.42</v>
      </c>
      <c r="E260" s="8"/>
    </row>
    <row r="261" spans="2:5" s="11" customFormat="1" ht="13.5">
      <c r="B261" s="24" t="s">
        <v>403</v>
      </c>
      <c r="C261" s="31" t="s">
        <v>397</v>
      </c>
      <c r="D261" s="32">
        <v>349.41</v>
      </c>
      <c r="E261" s="8"/>
    </row>
    <row r="262" spans="2:5" s="11" customFormat="1" ht="13.5">
      <c r="B262" s="24" t="s">
        <v>404</v>
      </c>
      <c r="C262" s="31" t="s">
        <v>397</v>
      </c>
      <c r="D262" s="32">
        <v>349.41</v>
      </c>
      <c r="E262" s="8"/>
    </row>
    <row r="263" spans="2:5" s="11" customFormat="1" ht="13.5">
      <c r="B263" s="24" t="s">
        <v>405</v>
      </c>
      <c r="C263" s="31" t="s">
        <v>397</v>
      </c>
      <c r="D263" s="32">
        <v>349.41</v>
      </c>
      <c r="E263" s="8"/>
    </row>
    <row r="264" spans="2:5" s="11" customFormat="1" ht="13.5">
      <c r="B264" s="24" t="s">
        <v>406</v>
      </c>
      <c r="C264" s="31" t="s">
        <v>397</v>
      </c>
      <c r="D264" s="32">
        <v>349.41</v>
      </c>
      <c r="E264" s="8"/>
    </row>
    <row r="265" spans="2:5" s="11" customFormat="1" ht="13.5">
      <c r="B265" s="24" t="s">
        <v>407</v>
      </c>
      <c r="C265" s="31" t="s">
        <v>397</v>
      </c>
      <c r="D265" s="32">
        <v>349.41</v>
      </c>
      <c r="E265" s="8"/>
    </row>
    <row r="266" spans="2:5" s="11" customFormat="1" ht="13.5">
      <c r="B266" s="24" t="s">
        <v>408</v>
      </c>
      <c r="C266" s="31" t="s">
        <v>397</v>
      </c>
      <c r="D266" s="32">
        <v>349.41</v>
      </c>
      <c r="E266" s="8"/>
    </row>
    <row r="267" spans="2:5" s="11" customFormat="1" ht="13.5">
      <c r="B267" s="24" t="s">
        <v>409</v>
      </c>
      <c r="C267" s="31" t="s">
        <v>286</v>
      </c>
      <c r="D267" s="32">
        <v>3750</v>
      </c>
      <c r="E267" s="8"/>
    </row>
    <row r="268" spans="2:5" s="11" customFormat="1" ht="13.5">
      <c r="B268" s="24" t="s">
        <v>410</v>
      </c>
      <c r="C268" s="31" t="s">
        <v>411</v>
      </c>
      <c r="D268" s="32">
        <v>6500</v>
      </c>
      <c r="E268" s="8"/>
    </row>
    <row r="269" spans="2:5" s="11" customFormat="1" ht="13.5">
      <c r="B269" s="24" t="s">
        <v>412</v>
      </c>
      <c r="C269" s="31" t="s">
        <v>411</v>
      </c>
      <c r="D269" s="32">
        <v>6500</v>
      </c>
      <c r="E269" s="8"/>
    </row>
    <row r="270" spans="2:5" s="11" customFormat="1" ht="13.5">
      <c r="B270" s="24" t="s">
        <v>413</v>
      </c>
      <c r="C270" s="31" t="s">
        <v>414</v>
      </c>
      <c r="D270" s="32">
        <v>1849.99</v>
      </c>
      <c r="E270" s="8"/>
    </row>
    <row r="271" spans="2:5" s="11" customFormat="1" ht="13.5">
      <c r="B271" s="24" t="s">
        <v>415</v>
      </c>
      <c r="C271" s="31" t="s">
        <v>416</v>
      </c>
      <c r="D271" s="32">
        <v>2149.9899999999998</v>
      </c>
      <c r="E271" s="8"/>
    </row>
    <row r="272" spans="2:5" s="11" customFormat="1" ht="13.5">
      <c r="B272" s="24" t="s">
        <v>417</v>
      </c>
      <c r="C272" s="31" t="s">
        <v>416</v>
      </c>
      <c r="D272" s="32">
        <v>2149.9899999999998</v>
      </c>
      <c r="E272" s="8"/>
    </row>
    <row r="273" spans="2:6" s="11" customFormat="1" ht="13.5">
      <c r="B273" s="24" t="s">
        <v>418</v>
      </c>
      <c r="C273" s="31" t="s">
        <v>419</v>
      </c>
      <c r="D273" s="32">
        <v>37700</v>
      </c>
      <c r="E273" s="8" t="s">
        <v>1123</v>
      </c>
      <c r="F273" s="11" t="s">
        <v>1124</v>
      </c>
    </row>
    <row r="274" spans="2:6" s="11" customFormat="1" ht="13.5">
      <c r="B274" s="68" t="s">
        <v>420</v>
      </c>
      <c r="C274" s="69" t="s">
        <v>421</v>
      </c>
      <c r="D274" s="70">
        <v>20996</v>
      </c>
      <c r="E274" s="71">
        <v>20996</v>
      </c>
      <c r="F274" s="71">
        <f>D274-E274</f>
        <v>0</v>
      </c>
    </row>
    <row r="275" spans="2:6" s="11" customFormat="1" ht="27">
      <c r="B275" s="68" t="s">
        <v>422</v>
      </c>
      <c r="C275" s="69" t="s">
        <v>1125</v>
      </c>
      <c r="D275" s="70">
        <v>101337.60000000001</v>
      </c>
      <c r="E275" s="71">
        <v>19604</v>
      </c>
      <c r="F275" s="71">
        <f>D275-E275</f>
        <v>81733.600000000006</v>
      </c>
    </row>
    <row r="276" spans="2:6" s="11" customFormat="1" ht="13.5">
      <c r="B276" s="24" t="s">
        <v>423</v>
      </c>
      <c r="C276" s="31" t="s">
        <v>1100</v>
      </c>
      <c r="D276" s="32">
        <v>4199.2</v>
      </c>
      <c r="E276" s="8"/>
    </row>
    <row r="277" spans="2:6" s="11" customFormat="1" ht="13.5">
      <c r="B277" s="24" t="s">
        <v>424</v>
      </c>
      <c r="C277" s="31" t="s">
        <v>425</v>
      </c>
      <c r="D277" s="32">
        <v>30160</v>
      </c>
      <c r="E277" s="8"/>
    </row>
    <row r="278" spans="2:6" s="11" customFormat="1" ht="13.5">
      <c r="B278" s="24" t="s">
        <v>426</v>
      </c>
      <c r="C278" s="31" t="s">
        <v>427</v>
      </c>
      <c r="D278" s="32">
        <v>20996</v>
      </c>
      <c r="E278" s="8"/>
    </row>
    <row r="279" spans="2:6" s="11" customFormat="1" ht="13.5">
      <c r="B279" s="68" t="s">
        <v>428</v>
      </c>
      <c r="C279" s="69" t="s">
        <v>429</v>
      </c>
      <c r="D279" s="70">
        <v>25109.4</v>
      </c>
      <c r="E279" s="71">
        <v>25109.4</v>
      </c>
      <c r="F279" s="72">
        <f>D279-E279</f>
        <v>0</v>
      </c>
    </row>
    <row r="280" spans="2:6" s="11" customFormat="1" ht="13.5">
      <c r="B280" s="53"/>
      <c r="C280" s="53" t="s">
        <v>239</v>
      </c>
      <c r="D280" s="54">
        <f>SUM(D281:D335)</f>
        <v>139996.24</v>
      </c>
      <c r="E280" s="8"/>
    </row>
    <row r="281" spans="2:6" s="11" customFormat="1" ht="27">
      <c r="B281" s="24" t="s">
        <v>1101</v>
      </c>
      <c r="C281" s="24" t="s">
        <v>430</v>
      </c>
      <c r="D281" s="30">
        <v>2710</v>
      </c>
      <c r="E281" s="8"/>
    </row>
    <row r="282" spans="2:6" s="11" customFormat="1" ht="40.5">
      <c r="B282" s="24" t="s">
        <v>431</v>
      </c>
      <c r="C282" s="24" t="s">
        <v>432</v>
      </c>
      <c r="D282" s="30">
        <v>4905</v>
      </c>
      <c r="E282" s="8"/>
    </row>
    <row r="283" spans="2:6" s="11" customFormat="1" ht="40.5">
      <c r="B283" s="24" t="s">
        <v>433</v>
      </c>
      <c r="C283" s="24" t="s">
        <v>432</v>
      </c>
      <c r="D283" s="30">
        <v>4905</v>
      </c>
      <c r="E283" s="8"/>
    </row>
    <row r="284" spans="2:6" s="11" customFormat="1" ht="40.5">
      <c r="B284" s="24" t="s">
        <v>434</v>
      </c>
      <c r="C284" s="24" t="s">
        <v>432</v>
      </c>
      <c r="D284" s="30">
        <v>4905</v>
      </c>
      <c r="E284" s="8"/>
    </row>
    <row r="285" spans="2:6" s="11" customFormat="1" ht="40.5">
      <c r="B285" s="24" t="s">
        <v>435</v>
      </c>
      <c r="C285" s="24" t="s">
        <v>432</v>
      </c>
      <c r="D285" s="30">
        <v>4905</v>
      </c>
      <c r="E285" s="8"/>
    </row>
    <row r="286" spans="2:6" s="11" customFormat="1" ht="40.5">
      <c r="B286" s="24" t="s">
        <v>436</v>
      </c>
      <c r="C286" s="24" t="s">
        <v>437</v>
      </c>
      <c r="D286" s="30">
        <v>5466</v>
      </c>
      <c r="E286" s="8"/>
    </row>
    <row r="287" spans="2:6" s="11" customFormat="1" ht="40.5">
      <c r="B287" s="24" t="s">
        <v>438</v>
      </c>
      <c r="C287" s="24" t="s">
        <v>437</v>
      </c>
      <c r="D287" s="30">
        <v>5466</v>
      </c>
      <c r="E287" s="8"/>
    </row>
    <row r="288" spans="2:6" s="11" customFormat="1" ht="40.5">
      <c r="B288" s="24" t="s">
        <v>439</v>
      </c>
      <c r="C288" s="24" t="s">
        <v>437</v>
      </c>
      <c r="D288" s="30">
        <v>5466</v>
      </c>
      <c r="E288" s="8"/>
    </row>
    <row r="289" spans="2:5" s="11" customFormat="1" ht="27">
      <c r="B289" s="24" t="s">
        <v>440</v>
      </c>
      <c r="C289" s="24" t="s">
        <v>441</v>
      </c>
      <c r="D289" s="30">
        <v>1809.01</v>
      </c>
      <c r="E289" s="8"/>
    </row>
    <row r="290" spans="2:5" s="11" customFormat="1" ht="27">
      <c r="B290" s="24" t="s">
        <v>442</v>
      </c>
      <c r="C290" s="24" t="s">
        <v>441</v>
      </c>
      <c r="D290" s="30">
        <v>1809.01</v>
      </c>
      <c r="E290" s="8"/>
    </row>
    <row r="291" spans="2:5" s="11" customFormat="1" ht="27">
      <c r="B291" s="24" t="s">
        <v>443</v>
      </c>
      <c r="C291" s="24" t="s">
        <v>441</v>
      </c>
      <c r="D291" s="30">
        <v>1809.01</v>
      </c>
      <c r="E291" s="8"/>
    </row>
    <row r="292" spans="2:5" s="11" customFormat="1" ht="27">
      <c r="B292" s="24" t="s">
        <v>444</v>
      </c>
      <c r="C292" s="24" t="s">
        <v>441</v>
      </c>
      <c r="D292" s="30">
        <v>1809.01</v>
      </c>
      <c r="E292" s="8"/>
    </row>
    <row r="293" spans="2:5" s="11" customFormat="1" ht="27">
      <c r="B293" s="24" t="s">
        <v>445</v>
      </c>
      <c r="C293" s="24" t="s">
        <v>441</v>
      </c>
      <c r="D293" s="30">
        <v>1809.01</v>
      </c>
      <c r="E293" s="8"/>
    </row>
    <row r="294" spans="2:5" s="11" customFormat="1" ht="27">
      <c r="B294" s="24" t="s">
        <v>446</v>
      </c>
      <c r="C294" s="24" t="s">
        <v>441</v>
      </c>
      <c r="D294" s="30">
        <v>1809.01</v>
      </c>
      <c r="E294" s="8"/>
    </row>
    <row r="295" spans="2:5" s="11" customFormat="1" ht="27">
      <c r="B295" s="24" t="s">
        <v>447</v>
      </c>
      <c r="C295" s="24" t="s">
        <v>441</v>
      </c>
      <c r="D295" s="30">
        <v>1809.01</v>
      </c>
      <c r="E295" s="8"/>
    </row>
    <row r="296" spans="2:5" s="11" customFormat="1" ht="27">
      <c r="B296" s="24" t="s">
        <v>448</v>
      </c>
      <c r="C296" s="24" t="s">
        <v>441</v>
      </c>
      <c r="D296" s="30">
        <v>1809.01</v>
      </c>
      <c r="E296" s="8"/>
    </row>
    <row r="297" spans="2:5" s="11" customFormat="1" ht="27">
      <c r="B297" s="24" t="s">
        <v>449</v>
      </c>
      <c r="C297" s="24" t="s">
        <v>441</v>
      </c>
      <c r="D297" s="30">
        <v>1809.01</v>
      </c>
      <c r="E297" s="8"/>
    </row>
    <row r="298" spans="2:5" s="11" customFormat="1" ht="27">
      <c r="B298" s="24" t="s">
        <v>450</v>
      </c>
      <c r="C298" s="24" t="s">
        <v>441</v>
      </c>
      <c r="D298" s="30">
        <v>1809.01</v>
      </c>
      <c r="E298" s="8"/>
    </row>
    <row r="299" spans="2:5" s="11" customFormat="1" ht="27">
      <c r="B299" s="24" t="s">
        <v>451</v>
      </c>
      <c r="C299" s="24" t="s">
        <v>441</v>
      </c>
      <c r="D299" s="30">
        <v>1809.01</v>
      </c>
      <c r="E299" s="8"/>
    </row>
    <row r="300" spans="2:5" s="11" customFormat="1" ht="27">
      <c r="B300" s="24" t="s">
        <v>452</v>
      </c>
      <c r="C300" s="24" t="s">
        <v>441</v>
      </c>
      <c r="D300" s="30">
        <v>1809.01</v>
      </c>
      <c r="E300" s="8"/>
    </row>
    <row r="301" spans="2:5" s="11" customFormat="1" ht="27">
      <c r="B301" s="24" t="s">
        <v>453</v>
      </c>
      <c r="C301" s="24" t="s">
        <v>441</v>
      </c>
      <c r="D301" s="30">
        <v>1809.02</v>
      </c>
      <c r="E301" s="8"/>
    </row>
    <row r="302" spans="2:5" s="11" customFormat="1" ht="27">
      <c r="B302" s="24" t="s">
        <v>454</v>
      </c>
      <c r="C302" s="24" t="s">
        <v>455</v>
      </c>
      <c r="D302" s="30">
        <v>5600</v>
      </c>
      <c r="E302" s="8"/>
    </row>
    <row r="303" spans="2:5" s="11" customFormat="1" ht="40.5">
      <c r="B303" s="24" t="s">
        <v>456</v>
      </c>
      <c r="C303" s="24" t="s">
        <v>457</v>
      </c>
      <c r="D303" s="30">
        <v>4345</v>
      </c>
      <c r="E303" s="8"/>
    </row>
    <row r="304" spans="2:5" s="11" customFormat="1" ht="40.5">
      <c r="B304" s="24" t="s">
        <v>458</v>
      </c>
      <c r="C304" s="24" t="s">
        <v>459</v>
      </c>
      <c r="D304" s="30">
        <v>4345</v>
      </c>
      <c r="E304" s="8"/>
    </row>
    <row r="305" spans="2:5" s="11" customFormat="1" ht="27">
      <c r="B305" s="24" t="s">
        <v>460</v>
      </c>
      <c r="C305" s="24" t="s">
        <v>461</v>
      </c>
      <c r="D305" s="30">
        <v>4345</v>
      </c>
      <c r="E305" s="8"/>
    </row>
    <row r="306" spans="2:5" s="11" customFormat="1" ht="40.5">
      <c r="B306" s="24" t="s">
        <v>462</v>
      </c>
      <c r="C306" s="24" t="s">
        <v>463</v>
      </c>
      <c r="D306" s="30">
        <v>3190</v>
      </c>
      <c r="E306" s="8"/>
    </row>
    <row r="307" spans="2:5" s="11" customFormat="1" ht="40.5">
      <c r="B307" s="24" t="s">
        <v>464</v>
      </c>
      <c r="C307" s="24" t="s">
        <v>465</v>
      </c>
      <c r="D307" s="30">
        <v>3190</v>
      </c>
      <c r="E307" s="8"/>
    </row>
    <row r="308" spans="2:5" s="11" customFormat="1" ht="40.5">
      <c r="B308" s="24" t="s">
        <v>466</v>
      </c>
      <c r="C308" s="24" t="s">
        <v>465</v>
      </c>
      <c r="D308" s="30">
        <v>3190</v>
      </c>
      <c r="E308" s="8"/>
    </row>
    <row r="309" spans="2:5" s="11" customFormat="1" ht="40.5">
      <c r="B309" s="24" t="s">
        <v>467</v>
      </c>
      <c r="C309" s="24" t="s">
        <v>468</v>
      </c>
      <c r="D309" s="30">
        <v>3190</v>
      </c>
      <c r="E309" s="8"/>
    </row>
    <row r="310" spans="2:5" s="11" customFormat="1" ht="40.5">
      <c r="B310" s="24" t="s">
        <v>469</v>
      </c>
      <c r="C310" s="24" t="s">
        <v>470</v>
      </c>
      <c r="D310" s="30">
        <v>3190</v>
      </c>
      <c r="E310" s="8"/>
    </row>
    <row r="311" spans="2:5" s="11" customFormat="1" ht="40.5">
      <c r="B311" s="24" t="s">
        <v>471</v>
      </c>
      <c r="C311" s="24" t="s">
        <v>470</v>
      </c>
      <c r="D311" s="30">
        <v>3190</v>
      </c>
      <c r="E311" s="8"/>
    </row>
    <row r="312" spans="2:5" s="11" customFormat="1" ht="27">
      <c r="B312" s="24" t="s">
        <v>472</v>
      </c>
      <c r="C312" s="24" t="s">
        <v>473</v>
      </c>
      <c r="D312" s="30">
        <v>400</v>
      </c>
      <c r="E312" s="8"/>
    </row>
    <row r="313" spans="2:5" s="11" customFormat="1" ht="27">
      <c r="B313" s="24" t="s">
        <v>474</v>
      </c>
      <c r="C313" s="24" t="s">
        <v>473</v>
      </c>
      <c r="D313" s="30">
        <v>400</v>
      </c>
      <c r="E313" s="8"/>
    </row>
    <row r="314" spans="2:5" s="11" customFormat="1" ht="27">
      <c r="B314" s="24" t="s">
        <v>475</v>
      </c>
      <c r="C314" s="24" t="s">
        <v>473</v>
      </c>
      <c r="D314" s="30">
        <v>400</v>
      </c>
      <c r="E314" s="8"/>
    </row>
    <row r="315" spans="2:5" s="11" customFormat="1" ht="27">
      <c r="B315" s="24" t="s">
        <v>476</v>
      </c>
      <c r="C315" s="24" t="s">
        <v>473</v>
      </c>
      <c r="D315" s="30">
        <v>400</v>
      </c>
      <c r="E315" s="8"/>
    </row>
    <row r="316" spans="2:5" s="11" customFormat="1" ht="27">
      <c r="B316" s="24" t="s">
        <v>477</v>
      </c>
      <c r="C316" s="24" t="s">
        <v>473</v>
      </c>
      <c r="D316" s="30">
        <v>400</v>
      </c>
      <c r="E316" s="8"/>
    </row>
    <row r="317" spans="2:5" s="11" customFormat="1" ht="25.5" customHeight="1">
      <c r="B317" s="24" t="s">
        <v>478</v>
      </c>
      <c r="C317" s="24" t="s">
        <v>473</v>
      </c>
      <c r="D317" s="30">
        <v>400</v>
      </c>
      <c r="E317" s="8"/>
    </row>
    <row r="318" spans="2:5" s="11" customFormat="1" ht="27">
      <c r="B318" s="24" t="s">
        <v>479</v>
      </c>
      <c r="C318" s="24" t="s">
        <v>473</v>
      </c>
      <c r="D318" s="30">
        <v>400</v>
      </c>
      <c r="E318" s="8"/>
    </row>
    <row r="319" spans="2:5" s="11" customFormat="1" ht="27">
      <c r="B319" s="24" t="s">
        <v>480</v>
      </c>
      <c r="C319" s="24" t="s">
        <v>473</v>
      </c>
      <c r="D319" s="30">
        <v>400</v>
      </c>
      <c r="E319" s="8"/>
    </row>
    <row r="320" spans="2:5" s="11" customFormat="1" ht="27">
      <c r="B320" s="24" t="s">
        <v>481</v>
      </c>
      <c r="C320" s="24" t="s">
        <v>473</v>
      </c>
      <c r="D320" s="30">
        <v>400</v>
      </c>
      <c r="E320" s="8"/>
    </row>
    <row r="321" spans="2:5" s="11" customFormat="1" ht="27">
      <c r="B321" s="24" t="s">
        <v>482</v>
      </c>
      <c r="C321" s="24" t="s">
        <v>473</v>
      </c>
      <c r="D321" s="30">
        <v>400</v>
      </c>
      <c r="E321" s="8"/>
    </row>
    <row r="322" spans="2:5" s="11" customFormat="1" ht="27">
      <c r="B322" s="24" t="s">
        <v>483</v>
      </c>
      <c r="C322" s="24" t="s">
        <v>473</v>
      </c>
      <c r="D322" s="30">
        <v>400</v>
      </c>
      <c r="E322" s="8"/>
    </row>
    <row r="323" spans="2:5" s="11" customFormat="1" ht="27">
      <c r="B323" s="24" t="s">
        <v>484</v>
      </c>
      <c r="C323" s="24" t="s">
        <v>485</v>
      </c>
      <c r="D323" s="30">
        <v>1700</v>
      </c>
      <c r="E323" s="8"/>
    </row>
    <row r="324" spans="2:5" s="11" customFormat="1" ht="27">
      <c r="B324" s="24" t="s">
        <v>486</v>
      </c>
      <c r="C324" s="24" t="s">
        <v>487</v>
      </c>
      <c r="D324" s="30">
        <v>2940.02</v>
      </c>
      <c r="E324" s="8"/>
    </row>
    <row r="325" spans="2:5" s="11" customFormat="1" ht="27">
      <c r="B325" s="24" t="s">
        <v>488</v>
      </c>
      <c r="C325" s="24" t="s">
        <v>487</v>
      </c>
      <c r="D325" s="30">
        <v>2940.02</v>
      </c>
      <c r="E325" s="8"/>
    </row>
    <row r="326" spans="2:5" s="11" customFormat="1" ht="27">
      <c r="B326" s="24" t="s">
        <v>489</v>
      </c>
      <c r="C326" s="24" t="s">
        <v>490</v>
      </c>
      <c r="D326" s="30">
        <v>3000</v>
      </c>
      <c r="E326" s="8"/>
    </row>
    <row r="327" spans="2:5" s="11" customFormat="1" ht="27">
      <c r="B327" s="24" t="s">
        <v>491</v>
      </c>
      <c r="C327" s="24" t="s">
        <v>490</v>
      </c>
      <c r="D327" s="30">
        <v>3000</v>
      </c>
      <c r="E327" s="8"/>
    </row>
    <row r="328" spans="2:5" s="11" customFormat="1" ht="27">
      <c r="B328" s="24" t="s">
        <v>492</v>
      </c>
      <c r="C328" s="24" t="s">
        <v>490</v>
      </c>
      <c r="D328" s="30">
        <v>3000</v>
      </c>
      <c r="E328" s="8"/>
    </row>
    <row r="329" spans="2:5" s="11" customFormat="1" ht="27">
      <c r="B329" s="24" t="s">
        <v>493</v>
      </c>
      <c r="C329" s="24" t="s">
        <v>490</v>
      </c>
      <c r="D329" s="30">
        <v>3000</v>
      </c>
      <c r="E329" s="8"/>
    </row>
    <row r="330" spans="2:5" s="11" customFormat="1" ht="27">
      <c r="B330" s="24" t="s">
        <v>494</v>
      </c>
      <c r="C330" s="24" t="s">
        <v>490</v>
      </c>
      <c r="D330" s="30">
        <v>3000</v>
      </c>
      <c r="E330" s="8"/>
    </row>
    <row r="331" spans="2:5" s="11" customFormat="1" ht="27">
      <c r="B331" s="24" t="s">
        <v>495</v>
      </c>
      <c r="C331" s="24" t="s">
        <v>496</v>
      </c>
      <c r="D331" s="30">
        <v>5568</v>
      </c>
      <c r="E331" s="8"/>
    </row>
    <row r="332" spans="2:5" s="11" customFormat="1" ht="27">
      <c r="B332" s="24" t="s">
        <v>497</v>
      </c>
      <c r="C332" s="24" t="s">
        <v>498</v>
      </c>
      <c r="D332" s="30">
        <v>1350.02</v>
      </c>
      <c r="E332" s="8"/>
    </row>
    <row r="333" spans="2:5" s="11" customFormat="1" ht="27">
      <c r="B333" s="24" t="s">
        <v>499</v>
      </c>
      <c r="C333" s="24" t="s">
        <v>498</v>
      </c>
      <c r="D333" s="30">
        <v>1350.02</v>
      </c>
      <c r="E333" s="8"/>
    </row>
    <row r="334" spans="2:5" s="11" customFormat="1" ht="40.5">
      <c r="B334" s="24" t="s">
        <v>500</v>
      </c>
      <c r="C334" s="24" t="s">
        <v>501</v>
      </c>
      <c r="D334" s="30">
        <v>2018.02</v>
      </c>
      <c r="E334" s="8"/>
    </row>
    <row r="335" spans="2:5" s="11" customFormat="1" ht="27">
      <c r="B335" s="24" t="s">
        <v>502</v>
      </c>
      <c r="C335" s="24" t="s">
        <v>430</v>
      </c>
      <c r="D335" s="30">
        <v>2710</v>
      </c>
      <c r="E335" s="8"/>
    </row>
    <row r="336" spans="2:5" s="11" customFormat="1" ht="13.5">
      <c r="B336" s="22"/>
      <c r="C336" s="22" t="s">
        <v>54</v>
      </c>
      <c r="D336" s="23">
        <f>D337</f>
        <v>7988</v>
      </c>
      <c r="E336" s="8"/>
    </row>
    <row r="337" spans="2:5" s="11" customFormat="1" ht="13.5">
      <c r="B337" s="53"/>
      <c r="C337" s="53" t="s">
        <v>13</v>
      </c>
      <c r="D337" s="54">
        <f>SUM(D338:D351)</f>
        <v>7988</v>
      </c>
      <c r="E337" s="8"/>
    </row>
    <row r="338" spans="2:5" s="11" customFormat="1" ht="13.5">
      <c r="B338" s="24" t="s">
        <v>503</v>
      </c>
      <c r="C338" s="27" t="s">
        <v>504</v>
      </c>
      <c r="D338" s="36">
        <v>0</v>
      </c>
      <c r="E338" s="8"/>
    </row>
    <row r="339" spans="2:5" s="11" customFormat="1" ht="13.5">
      <c r="B339" s="24" t="s">
        <v>505</v>
      </c>
      <c r="C339" s="27" t="s">
        <v>506</v>
      </c>
      <c r="D339" s="28">
        <v>100</v>
      </c>
      <c r="E339" s="8"/>
    </row>
    <row r="340" spans="2:5" s="11" customFormat="1" ht="13.5">
      <c r="B340" s="24" t="s">
        <v>507</v>
      </c>
      <c r="C340" s="27" t="s">
        <v>508</v>
      </c>
      <c r="D340" s="28">
        <v>2000</v>
      </c>
      <c r="E340" s="8"/>
    </row>
    <row r="341" spans="2:5" s="11" customFormat="1" ht="13.5">
      <c r="B341" s="24" t="s">
        <v>509</v>
      </c>
      <c r="C341" s="27" t="s">
        <v>510</v>
      </c>
      <c r="D341" s="28">
        <v>3480</v>
      </c>
      <c r="E341" s="8"/>
    </row>
    <row r="342" spans="2:5" s="11" customFormat="1" ht="13.5">
      <c r="B342" s="24" t="s">
        <v>511</v>
      </c>
      <c r="C342" s="27" t="s">
        <v>512</v>
      </c>
      <c r="D342" s="28">
        <v>400</v>
      </c>
      <c r="E342" s="8"/>
    </row>
    <row r="343" spans="2:5" s="11" customFormat="1" ht="13.5">
      <c r="B343" s="24" t="s">
        <v>513</v>
      </c>
      <c r="C343" s="27" t="s">
        <v>514</v>
      </c>
      <c r="D343" s="28">
        <v>2000</v>
      </c>
      <c r="E343" s="8"/>
    </row>
    <row r="344" spans="2:5" s="11" customFormat="1" ht="13.5">
      <c r="B344" s="24" t="s">
        <v>515</v>
      </c>
      <c r="C344" s="27" t="s">
        <v>516</v>
      </c>
      <c r="D344" s="28">
        <v>1</v>
      </c>
      <c r="E344" s="8"/>
    </row>
    <row r="345" spans="2:5" s="11" customFormat="1" ht="13.5">
      <c r="B345" s="24" t="s">
        <v>517</v>
      </c>
      <c r="C345" s="31" t="s">
        <v>518</v>
      </c>
      <c r="D345" s="28">
        <v>1</v>
      </c>
      <c r="E345" s="8"/>
    </row>
    <row r="346" spans="2:5" s="11" customFormat="1" ht="13.5">
      <c r="B346" s="24" t="s">
        <v>519</v>
      </c>
      <c r="C346" s="27" t="s">
        <v>520</v>
      </c>
      <c r="D346" s="28">
        <v>1</v>
      </c>
      <c r="E346" s="8"/>
    </row>
    <row r="347" spans="2:5" s="11" customFormat="1" ht="13.5">
      <c r="B347" s="24" t="s">
        <v>521</v>
      </c>
      <c r="C347" s="27" t="s">
        <v>522</v>
      </c>
      <c r="D347" s="28">
        <v>1</v>
      </c>
      <c r="E347" s="8"/>
    </row>
    <row r="348" spans="2:5" s="11" customFormat="1" ht="13.5">
      <c r="B348" s="24" t="s">
        <v>523</v>
      </c>
      <c r="C348" s="27" t="s">
        <v>524</v>
      </c>
      <c r="D348" s="28">
        <v>1</v>
      </c>
      <c r="E348" s="8"/>
    </row>
    <row r="349" spans="2:5" s="11" customFormat="1" ht="13.5">
      <c r="B349" s="24" t="s">
        <v>525</v>
      </c>
      <c r="C349" s="27" t="s">
        <v>526</v>
      </c>
      <c r="D349" s="28">
        <v>1</v>
      </c>
      <c r="E349" s="8"/>
    </row>
    <row r="350" spans="2:5" s="11" customFormat="1" ht="13.5">
      <c r="B350" s="24" t="s">
        <v>527</v>
      </c>
      <c r="C350" s="27" t="s">
        <v>528</v>
      </c>
      <c r="D350" s="28">
        <v>1</v>
      </c>
      <c r="E350" s="8"/>
    </row>
    <row r="351" spans="2:5" s="11" customFormat="1" ht="13.5">
      <c r="B351" s="24" t="s">
        <v>529</v>
      </c>
      <c r="C351" s="27" t="s">
        <v>530</v>
      </c>
      <c r="D351" s="28">
        <v>1</v>
      </c>
      <c r="E351" s="8"/>
    </row>
    <row r="352" spans="2:5" s="14" customFormat="1" ht="16.5" customHeight="1">
      <c r="B352" s="48"/>
      <c r="C352" s="48" t="s">
        <v>531</v>
      </c>
      <c r="D352" s="49">
        <f>D353+D401+D418</f>
        <v>1128815.6600000001</v>
      </c>
    </row>
    <row r="353" spans="2:5" s="11" customFormat="1" ht="13.5">
      <c r="B353" s="22"/>
      <c r="C353" s="22" t="s">
        <v>12</v>
      </c>
      <c r="D353" s="23">
        <f>D354+D380+D383+D390+D396</f>
        <v>172531.76</v>
      </c>
      <c r="E353" s="10" t="s">
        <v>1115</v>
      </c>
    </row>
    <row r="354" spans="2:5" s="11" customFormat="1" ht="13.5">
      <c r="B354" s="53"/>
      <c r="C354" s="53" t="s">
        <v>38</v>
      </c>
      <c r="D354" s="54">
        <f>SUM(D355:D379)</f>
        <v>18514.07</v>
      </c>
      <c r="E354" s="8"/>
    </row>
    <row r="355" spans="2:5" s="11" customFormat="1" ht="13.5">
      <c r="B355" s="24" t="s">
        <v>532</v>
      </c>
      <c r="C355" s="27" t="s">
        <v>533</v>
      </c>
      <c r="D355" s="28">
        <v>1</v>
      </c>
      <c r="E355" s="8"/>
    </row>
    <row r="356" spans="2:5" s="11" customFormat="1" ht="27">
      <c r="B356" s="24" t="s">
        <v>534</v>
      </c>
      <c r="C356" s="27" t="s">
        <v>535</v>
      </c>
      <c r="D356" s="28">
        <v>1</v>
      </c>
      <c r="E356" s="8"/>
    </row>
    <row r="357" spans="2:5" s="11" customFormat="1" ht="13.5">
      <c r="B357" s="24" t="s">
        <v>536</v>
      </c>
      <c r="C357" s="27" t="s">
        <v>537</v>
      </c>
      <c r="D357" s="28">
        <v>1</v>
      </c>
      <c r="E357" s="8"/>
    </row>
    <row r="358" spans="2:5" s="11" customFormat="1" ht="27">
      <c r="B358" s="24" t="s">
        <v>538</v>
      </c>
      <c r="C358" s="27" t="s">
        <v>539</v>
      </c>
      <c r="D358" s="28">
        <v>1</v>
      </c>
      <c r="E358" s="8"/>
    </row>
    <row r="359" spans="2:5" s="11" customFormat="1" ht="13.5">
      <c r="B359" s="24" t="s">
        <v>541</v>
      </c>
      <c r="C359" s="27" t="s">
        <v>542</v>
      </c>
      <c r="D359" s="28">
        <v>1</v>
      </c>
      <c r="E359" s="8"/>
    </row>
    <row r="360" spans="2:5" s="11" customFormat="1" ht="13.5">
      <c r="B360" s="24" t="s">
        <v>543</v>
      </c>
      <c r="C360" s="27" t="s">
        <v>544</v>
      </c>
      <c r="D360" s="28">
        <v>1</v>
      </c>
      <c r="E360" s="8"/>
    </row>
    <row r="361" spans="2:5" s="11" customFormat="1" ht="13.5">
      <c r="B361" s="24" t="s">
        <v>545</v>
      </c>
      <c r="C361" s="27" t="s">
        <v>546</v>
      </c>
      <c r="D361" s="28">
        <v>1</v>
      </c>
      <c r="E361" s="8"/>
    </row>
    <row r="362" spans="2:5" s="11" customFormat="1" ht="13.5">
      <c r="B362" s="24" t="s">
        <v>547</v>
      </c>
      <c r="C362" s="27" t="s">
        <v>548</v>
      </c>
      <c r="D362" s="28">
        <v>5917.05</v>
      </c>
      <c r="E362" s="8"/>
    </row>
    <row r="363" spans="2:5" s="11" customFormat="1" ht="13.5">
      <c r="B363" s="24" t="s">
        <v>549</v>
      </c>
      <c r="C363" s="27" t="s">
        <v>540</v>
      </c>
      <c r="D363" s="28">
        <v>5605.49</v>
      </c>
      <c r="E363" s="8"/>
    </row>
    <row r="364" spans="2:5" s="11" customFormat="1" ht="13.5">
      <c r="B364" s="24" t="s">
        <v>550</v>
      </c>
      <c r="C364" s="27" t="s">
        <v>537</v>
      </c>
      <c r="D364" s="28">
        <v>388.32</v>
      </c>
      <c r="E364" s="8"/>
    </row>
    <row r="365" spans="2:5" s="11" customFormat="1" ht="13.5">
      <c r="B365" s="24" t="s">
        <v>551</v>
      </c>
      <c r="C365" s="27" t="s">
        <v>267</v>
      </c>
      <c r="D365" s="28">
        <v>2700</v>
      </c>
      <c r="E365" s="8"/>
    </row>
    <row r="366" spans="2:5" s="11" customFormat="1" ht="13.5">
      <c r="B366" s="24" t="s">
        <v>552</v>
      </c>
      <c r="C366" s="27" t="s">
        <v>537</v>
      </c>
      <c r="D366" s="28">
        <v>350</v>
      </c>
      <c r="E366" s="8"/>
    </row>
    <row r="367" spans="2:5" s="11" customFormat="1" ht="13.5">
      <c r="B367" s="24" t="s">
        <v>553</v>
      </c>
      <c r="C367" s="27" t="s">
        <v>554</v>
      </c>
      <c r="D367" s="28">
        <v>170</v>
      </c>
      <c r="E367" s="8"/>
    </row>
    <row r="368" spans="2:5" s="11" customFormat="1" ht="13.5">
      <c r="B368" s="24" t="s">
        <v>555</v>
      </c>
      <c r="C368" s="27" t="s">
        <v>556</v>
      </c>
      <c r="D368" s="28">
        <v>1</v>
      </c>
      <c r="E368" s="8"/>
    </row>
    <row r="369" spans="2:5" s="11" customFormat="1" ht="13.5">
      <c r="B369" s="24" t="s">
        <v>557</v>
      </c>
      <c r="C369" s="27" t="s">
        <v>558</v>
      </c>
      <c r="D369" s="28">
        <v>3365.21</v>
      </c>
      <c r="E369" s="8"/>
    </row>
    <row r="370" spans="2:5" s="11" customFormat="1" ht="13.5">
      <c r="B370" s="24" t="s">
        <v>559</v>
      </c>
      <c r="C370" s="27" t="s">
        <v>554</v>
      </c>
      <c r="D370" s="28">
        <v>1</v>
      </c>
      <c r="E370" s="8"/>
    </row>
    <row r="371" spans="2:5" s="11" customFormat="1" ht="13.5">
      <c r="B371" s="24" t="s">
        <v>560</v>
      </c>
      <c r="C371" s="27" t="s">
        <v>561</v>
      </c>
      <c r="D371" s="28">
        <v>1</v>
      </c>
      <c r="E371" s="8"/>
    </row>
    <row r="372" spans="2:5" s="11" customFormat="1" ht="13.5">
      <c r="B372" s="24" t="s">
        <v>562</v>
      </c>
      <c r="C372" s="27" t="s">
        <v>537</v>
      </c>
      <c r="D372" s="28">
        <v>1</v>
      </c>
      <c r="E372" s="8"/>
    </row>
    <row r="373" spans="2:5" s="11" customFormat="1" ht="13.5">
      <c r="B373" s="24" t="s">
        <v>563</v>
      </c>
      <c r="C373" s="27" t="s">
        <v>537</v>
      </c>
      <c r="D373" s="28">
        <v>1</v>
      </c>
      <c r="E373" s="8"/>
    </row>
    <row r="374" spans="2:5" s="11" customFormat="1" ht="13.5">
      <c r="B374" s="24" t="s">
        <v>564</v>
      </c>
      <c r="C374" s="27" t="s">
        <v>565</v>
      </c>
      <c r="D374" s="28">
        <v>1</v>
      </c>
      <c r="E374" s="8"/>
    </row>
    <row r="375" spans="2:5" s="11" customFormat="1" ht="13.5">
      <c r="B375" s="24" t="s">
        <v>566</v>
      </c>
      <c r="C375" s="27" t="s">
        <v>561</v>
      </c>
      <c r="D375" s="28">
        <v>1</v>
      </c>
      <c r="E375" s="8"/>
    </row>
    <row r="376" spans="2:5" s="11" customFormat="1" ht="13.5">
      <c r="B376" s="24" t="s">
        <v>567</v>
      </c>
      <c r="C376" s="27" t="s">
        <v>561</v>
      </c>
      <c r="D376" s="28">
        <v>1</v>
      </c>
      <c r="E376" s="8"/>
    </row>
    <row r="377" spans="2:5" s="11" customFormat="1" ht="13.5">
      <c r="B377" s="24" t="s">
        <v>568</v>
      </c>
      <c r="C377" s="27" t="s">
        <v>569</v>
      </c>
      <c r="D377" s="28">
        <v>1</v>
      </c>
      <c r="E377" s="8"/>
    </row>
    <row r="378" spans="2:5" s="11" customFormat="1" ht="13.5">
      <c r="B378" s="24" t="s">
        <v>570</v>
      </c>
      <c r="C378" s="27" t="s">
        <v>537</v>
      </c>
      <c r="D378" s="28">
        <v>1</v>
      </c>
      <c r="E378" s="8"/>
    </row>
    <row r="379" spans="2:5" s="11" customFormat="1" ht="13.5">
      <c r="B379" s="24" t="s">
        <v>571</v>
      </c>
      <c r="C379" s="27" t="s">
        <v>572</v>
      </c>
      <c r="D379" s="28">
        <v>1</v>
      </c>
      <c r="E379" s="8"/>
    </row>
    <row r="380" spans="2:5" s="11" customFormat="1" ht="13.5">
      <c r="B380" s="53"/>
      <c r="C380" s="53" t="s">
        <v>239</v>
      </c>
      <c r="D380" s="54">
        <f>SUM(D381:D382)</f>
        <v>12132</v>
      </c>
      <c r="E380" s="8"/>
    </row>
    <row r="381" spans="2:5" s="11" customFormat="1" ht="27">
      <c r="B381" s="24" t="s">
        <v>573</v>
      </c>
      <c r="C381" s="24" t="s">
        <v>574</v>
      </c>
      <c r="D381" s="30">
        <v>5032</v>
      </c>
      <c r="E381" s="8"/>
    </row>
    <row r="382" spans="2:5" s="11" customFormat="1" ht="13.5">
      <c r="B382" s="24" t="s">
        <v>575</v>
      </c>
      <c r="C382" s="24" t="s">
        <v>576</v>
      </c>
      <c r="D382" s="30">
        <v>7100</v>
      </c>
      <c r="E382" s="8"/>
    </row>
    <row r="383" spans="2:5" s="11" customFormat="1" ht="13.5">
      <c r="B383" s="53"/>
      <c r="C383" s="53" t="s">
        <v>577</v>
      </c>
      <c r="D383" s="54">
        <f>SUM(D384:D389)</f>
        <v>35643.960000000006</v>
      </c>
      <c r="E383" s="8"/>
    </row>
    <row r="384" spans="2:5" s="11" customFormat="1" ht="13.5">
      <c r="B384" s="24" t="s">
        <v>578</v>
      </c>
      <c r="C384" s="24" t="s">
        <v>579</v>
      </c>
      <c r="D384" s="30">
        <v>5914.01</v>
      </c>
      <c r="E384" s="8"/>
    </row>
    <row r="385" spans="2:5" s="11" customFormat="1" ht="13.5">
      <c r="B385" s="24" t="s">
        <v>580</v>
      </c>
      <c r="C385" s="24" t="s">
        <v>579</v>
      </c>
      <c r="D385" s="30">
        <v>5914.01</v>
      </c>
      <c r="E385" s="8"/>
    </row>
    <row r="386" spans="2:5" s="11" customFormat="1" ht="13.5">
      <c r="B386" s="24" t="s">
        <v>581</v>
      </c>
      <c r="C386" s="24" t="s">
        <v>579</v>
      </c>
      <c r="D386" s="30">
        <v>5914.01</v>
      </c>
      <c r="E386" s="8"/>
    </row>
    <row r="387" spans="2:5" s="11" customFormat="1" ht="13.5">
      <c r="B387" s="24" t="s">
        <v>582</v>
      </c>
      <c r="C387" s="24" t="s">
        <v>579</v>
      </c>
      <c r="D387" s="30">
        <v>5914.01</v>
      </c>
      <c r="E387" s="8"/>
    </row>
    <row r="388" spans="2:5" s="11" customFormat="1" ht="13.5">
      <c r="B388" s="24" t="s">
        <v>583</v>
      </c>
      <c r="C388" s="24" t="s">
        <v>579</v>
      </c>
      <c r="D388" s="30">
        <v>5914.01</v>
      </c>
      <c r="E388" s="8"/>
    </row>
    <row r="389" spans="2:5" s="11" customFormat="1" ht="13.5">
      <c r="B389" s="24" t="s">
        <v>584</v>
      </c>
      <c r="C389" s="24" t="s">
        <v>585</v>
      </c>
      <c r="D389" s="30">
        <v>6073.91</v>
      </c>
      <c r="E389" s="8"/>
    </row>
    <row r="390" spans="2:5" s="11" customFormat="1" ht="13.5">
      <c r="B390" s="53"/>
      <c r="C390" s="53" t="s">
        <v>1079</v>
      </c>
      <c r="D390" s="54">
        <f>SUM(D391:D395)</f>
        <v>78862.900000000009</v>
      </c>
      <c r="E390" s="8"/>
    </row>
    <row r="391" spans="2:5" s="11" customFormat="1" ht="13.5">
      <c r="B391" s="24" t="s">
        <v>1082</v>
      </c>
      <c r="C391" s="24" t="s">
        <v>1083</v>
      </c>
      <c r="D391" s="30">
        <v>25000</v>
      </c>
      <c r="E391" s="8"/>
    </row>
    <row r="392" spans="2:5" s="11" customFormat="1" ht="13.5">
      <c r="B392" s="24" t="s">
        <v>1084</v>
      </c>
      <c r="C392" s="24" t="s">
        <v>1085</v>
      </c>
      <c r="D392" s="30">
        <v>10149.299999999999</v>
      </c>
      <c r="E392" s="8"/>
    </row>
    <row r="393" spans="2:5" s="11" customFormat="1" ht="13.5">
      <c r="B393" s="24" t="s">
        <v>1086</v>
      </c>
      <c r="C393" s="24" t="s">
        <v>1087</v>
      </c>
      <c r="D393" s="30">
        <v>10149.299999999999</v>
      </c>
      <c r="E393" s="8"/>
    </row>
    <row r="394" spans="2:5" s="11" customFormat="1" ht="13.5">
      <c r="B394" s="24" t="s">
        <v>1088</v>
      </c>
      <c r="C394" s="24" t="s">
        <v>1089</v>
      </c>
      <c r="D394" s="30">
        <v>9799.2999999999993</v>
      </c>
      <c r="E394" s="8"/>
    </row>
    <row r="395" spans="2:5" s="11" customFormat="1" ht="54">
      <c r="B395" s="24" t="s">
        <v>1090</v>
      </c>
      <c r="C395" s="24" t="s">
        <v>1091</v>
      </c>
      <c r="D395" s="30">
        <v>23765</v>
      </c>
      <c r="E395" s="8"/>
    </row>
    <row r="396" spans="2:5" s="11" customFormat="1" ht="13.5">
      <c r="B396" s="53"/>
      <c r="C396" s="53" t="s">
        <v>1104</v>
      </c>
      <c r="D396" s="54">
        <f>SUM(D397:D400)</f>
        <v>27378.83</v>
      </c>
      <c r="E396" s="10"/>
    </row>
    <row r="397" spans="2:5" s="11" customFormat="1" ht="13.5">
      <c r="B397" s="37" t="s">
        <v>1105</v>
      </c>
      <c r="C397" s="37" t="s">
        <v>1108</v>
      </c>
      <c r="D397" s="38">
        <v>5980</v>
      </c>
      <c r="E397" s="10" t="s">
        <v>1109</v>
      </c>
    </row>
    <row r="398" spans="2:5" s="11" customFormat="1" ht="13.5">
      <c r="B398" s="37" t="s">
        <v>1106</v>
      </c>
      <c r="C398" s="37" t="s">
        <v>1110</v>
      </c>
      <c r="D398" s="38">
        <v>4800</v>
      </c>
      <c r="E398" s="10" t="s">
        <v>1112</v>
      </c>
    </row>
    <row r="399" spans="2:5" s="11" customFormat="1" ht="13.5">
      <c r="B399" s="37" t="s">
        <v>1107</v>
      </c>
      <c r="C399" s="37" t="s">
        <v>1113</v>
      </c>
      <c r="D399" s="38">
        <v>8200</v>
      </c>
      <c r="E399" s="10" t="s">
        <v>1112</v>
      </c>
    </row>
    <row r="400" spans="2:5" s="11" customFormat="1" ht="13.5">
      <c r="B400" s="37" t="s">
        <v>1111</v>
      </c>
      <c r="C400" s="37" t="s">
        <v>1114</v>
      </c>
      <c r="D400" s="38">
        <v>8398.83</v>
      </c>
      <c r="E400" s="10" t="s">
        <v>1112</v>
      </c>
    </row>
    <row r="401" spans="2:5" s="11" customFormat="1" ht="13.5">
      <c r="B401" s="22"/>
      <c r="C401" s="22" t="s">
        <v>244</v>
      </c>
      <c r="D401" s="23">
        <f>D402+D404</f>
        <v>115258.07</v>
      </c>
      <c r="E401" s="8"/>
    </row>
    <row r="402" spans="2:5" s="11" customFormat="1" ht="13.5">
      <c r="B402" s="53"/>
      <c r="C402" s="53" t="s">
        <v>38</v>
      </c>
      <c r="D402" s="54">
        <f>D403</f>
        <v>1</v>
      </c>
      <c r="E402" s="8"/>
    </row>
    <row r="403" spans="2:5" s="11" customFormat="1" ht="13.5">
      <c r="B403" s="24" t="s">
        <v>586</v>
      </c>
      <c r="C403" s="27" t="s">
        <v>554</v>
      </c>
      <c r="D403" s="28">
        <v>1</v>
      </c>
      <c r="E403" s="8"/>
    </row>
    <row r="404" spans="2:5" s="11" customFormat="1" ht="13.5">
      <c r="B404" s="53"/>
      <c r="C404" s="53" t="s">
        <v>239</v>
      </c>
      <c r="D404" s="54">
        <f>D405</f>
        <v>115257.07</v>
      </c>
      <c r="E404" s="8"/>
    </row>
    <row r="405" spans="2:5" s="11" customFormat="1" ht="13.5">
      <c r="B405" s="34"/>
      <c r="C405" s="34" t="s">
        <v>587</v>
      </c>
      <c r="D405" s="35">
        <f>SUM(D406:D417)</f>
        <v>115257.07</v>
      </c>
      <c r="E405" s="8"/>
    </row>
    <row r="406" spans="2:5" s="11" customFormat="1" ht="40.5">
      <c r="B406" s="24" t="s">
        <v>588</v>
      </c>
      <c r="C406" s="24" t="s">
        <v>589</v>
      </c>
      <c r="D406" s="30">
        <v>7700.81</v>
      </c>
      <c r="E406" s="8"/>
    </row>
    <row r="407" spans="2:5" s="11" customFormat="1" ht="13.5">
      <c r="B407" s="24" t="s">
        <v>590</v>
      </c>
      <c r="C407" s="39" t="s">
        <v>591</v>
      </c>
      <c r="D407" s="30">
        <v>7667.01</v>
      </c>
      <c r="E407" s="8"/>
    </row>
    <row r="408" spans="2:5" s="11" customFormat="1" ht="13.5">
      <c r="B408" s="24" t="s">
        <v>592</v>
      </c>
      <c r="C408" s="24" t="s">
        <v>593</v>
      </c>
      <c r="D408" s="30">
        <v>7667.01</v>
      </c>
      <c r="E408" s="8"/>
    </row>
    <row r="409" spans="2:5" s="11" customFormat="1" ht="13.5">
      <c r="B409" s="24" t="s">
        <v>594</v>
      </c>
      <c r="C409" s="24" t="s">
        <v>595</v>
      </c>
      <c r="D409" s="30">
        <v>7667.01</v>
      </c>
      <c r="E409" s="8"/>
    </row>
    <row r="410" spans="2:5" s="11" customFormat="1" ht="27">
      <c r="B410" s="24" t="s">
        <v>596</v>
      </c>
      <c r="C410" s="24" t="s">
        <v>597</v>
      </c>
      <c r="D410" s="30">
        <v>19700.21</v>
      </c>
      <c r="E410" s="8"/>
    </row>
    <row r="411" spans="2:5" s="11" customFormat="1" ht="40.5">
      <c r="B411" s="24" t="s">
        <v>598</v>
      </c>
      <c r="C411" s="24" t="s">
        <v>599</v>
      </c>
      <c r="D411" s="30">
        <v>5500</v>
      </c>
      <c r="E411" s="8"/>
    </row>
    <row r="412" spans="2:5" s="11" customFormat="1" ht="40.5">
      <c r="B412" s="24" t="s">
        <v>600</v>
      </c>
      <c r="C412" s="24" t="s">
        <v>601</v>
      </c>
      <c r="D412" s="30">
        <v>5500</v>
      </c>
      <c r="E412" s="8"/>
    </row>
    <row r="413" spans="2:5" s="11" customFormat="1" ht="27">
      <c r="B413" s="24" t="s">
        <v>602</v>
      </c>
      <c r="C413" s="24" t="s">
        <v>603</v>
      </c>
      <c r="D413" s="30">
        <v>8965</v>
      </c>
      <c r="E413" s="8"/>
    </row>
    <row r="414" spans="2:5" s="11" customFormat="1" ht="27">
      <c r="B414" s="24" t="s">
        <v>604</v>
      </c>
      <c r="C414" s="24" t="s">
        <v>605</v>
      </c>
      <c r="D414" s="30">
        <v>8965</v>
      </c>
      <c r="E414" s="8"/>
    </row>
    <row r="415" spans="2:5" s="11" customFormat="1" ht="27">
      <c r="B415" s="24" t="s">
        <v>606</v>
      </c>
      <c r="C415" s="24" t="s">
        <v>607</v>
      </c>
      <c r="D415" s="30">
        <v>8965</v>
      </c>
      <c r="E415" s="8"/>
    </row>
    <row r="416" spans="2:5" s="11" customFormat="1" ht="27">
      <c r="B416" s="24" t="s">
        <v>608</v>
      </c>
      <c r="C416" s="24" t="s">
        <v>609</v>
      </c>
      <c r="D416" s="30">
        <v>21512</v>
      </c>
      <c r="E416" s="8"/>
    </row>
    <row r="417" spans="2:5" s="11" customFormat="1" ht="40.5">
      <c r="B417" s="24" t="s">
        <v>610</v>
      </c>
      <c r="C417" s="24" t="s">
        <v>611</v>
      </c>
      <c r="D417" s="30">
        <v>5448.02</v>
      </c>
      <c r="E417" s="8"/>
    </row>
    <row r="418" spans="2:5" s="11" customFormat="1" ht="13.5">
      <c r="B418" s="22"/>
      <c r="C418" s="22" t="s">
        <v>54</v>
      </c>
      <c r="D418" s="23">
        <f>D419+D424+D487</f>
        <v>841025.83000000007</v>
      </c>
      <c r="E418" s="8"/>
    </row>
    <row r="419" spans="2:5" s="11" customFormat="1" ht="13.5">
      <c r="B419" s="53"/>
      <c r="C419" s="53" t="s">
        <v>38</v>
      </c>
      <c r="D419" s="54">
        <f>SUM(D420:D423)</f>
        <v>4</v>
      </c>
      <c r="E419" s="8"/>
    </row>
    <row r="420" spans="2:5" s="11" customFormat="1" ht="13.5">
      <c r="B420" s="24" t="s">
        <v>612</v>
      </c>
      <c r="C420" s="27" t="s">
        <v>613</v>
      </c>
      <c r="D420" s="28">
        <v>1</v>
      </c>
      <c r="E420" s="8"/>
    </row>
    <row r="421" spans="2:5" s="11" customFormat="1" ht="13.5">
      <c r="B421" s="24" t="s">
        <v>614</v>
      </c>
      <c r="C421" s="27" t="s">
        <v>615</v>
      </c>
      <c r="D421" s="28">
        <v>1</v>
      </c>
      <c r="E421" s="8"/>
    </row>
    <row r="422" spans="2:5" s="11" customFormat="1" ht="13.5">
      <c r="B422" s="24" t="s">
        <v>616</v>
      </c>
      <c r="C422" s="27" t="s">
        <v>617</v>
      </c>
      <c r="D422" s="28">
        <v>1</v>
      </c>
      <c r="E422" s="8"/>
    </row>
    <row r="423" spans="2:5" s="11" customFormat="1" ht="13.5">
      <c r="B423" s="24" t="s">
        <v>618</v>
      </c>
      <c r="C423" s="27" t="s">
        <v>619</v>
      </c>
      <c r="D423" s="28">
        <v>1</v>
      </c>
      <c r="E423" s="8"/>
    </row>
    <row r="424" spans="2:5" s="11" customFormat="1" ht="13.5">
      <c r="B424" s="53"/>
      <c r="C424" s="53" t="s">
        <v>266</v>
      </c>
      <c r="D424" s="54">
        <f>D425+D462</f>
        <v>684075.41</v>
      </c>
      <c r="E424" s="8"/>
    </row>
    <row r="425" spans="2:5" s="11" customFormat="1" ht="13.5">
      <c r="B425" s="50"/>
      <c r="C425" s="60" t="s">
        <v>620</v>
      </c>
      <c r="D425" s="61">
        <f>SUM(D426:D461)</f>
        <v>367585.4</v>
      </c>
      <c r="E425" s="8"/>
    </row>
    <row r="426" spans="2:5" s="11" customFormat="1" ht="13.5">
      <c r="B426" s="24" t="s">
        <v>621</v>
      </c>
      <c r="C426" s="40" t="s">
        <v>622</v>
      </c>
      <c r="D426" s="41">
        <v>5775</v>
      </c>
      <c r="E426" s="8"/>
    </row>
    <row r="427" spans="2:5" s="11" customFormat="1" ht="13.5">
      <c r="B427" s="24" t="s">
        <v>623</v>
      </c>
      <c r="C427" s="31" t="s">
        <v>624</v>
      </c>
      <c r="D427" s="36">
        <v>8200</v>
      </c>
      <c r="E427" s="8"/>
    </row>
    <row r="428" spans="2:5" s="11" customFormat="1" ht="27">
      <c r="B428" s="24" t="s">
        <v>625</v>
      </c>
      <c r="C428" s="31" t="s">
        <v>626</v>
      </c>
      <c r="D428" s="32">
        <v>8200</v>
      </c>
      <c r="E428" s="8"/>
    </row>
    <row r="429" spans="2:5" s="11" customFormat="1" ht="27">
      <c r="B429" s="24" t="s">
        <v>627</v>
      </c>
      <c r="C429" s="31" t="s">
        <v>628</v>
      </c>
      <c r="D429" s="36">
        <v>7200</v>
      </c>
      <c r="E429" s="8"/>
    </row>
    <row r="430" spans="2:5" s="11" customFormat="1" ht="27">
      <c r="B430" s="24" t="s">
        <v>629</v>
      </c>
      <c r="C430" s="31" t="s">
        <v>628</v>
      </c>
      <c r="D430" s="36">
        <v>7200</v>
      </c>
      <c r="E430" s="8"/>
    </row>
    <row r="431" spans="2:5" s="11" customFormat="1" ht="40.5">
      <c r="B431" s="24" t="s">
        <v>630</v>
      </c>
      <c r="C431" s="31" t="s">
        <v>631</v>
      </c>
      <c r="D431" s="32">
        <v>12500</v>
      </c>
      <c r="E431" s="8"/>
    </row>
    <row r="432" spans="2:5" s="11" customFormat="1" ht="40.5">
      <c r="B432" s="24" t="s">
        <v>632</v>
      </c>
      <c r="C432" s="31" t="s">
        <v>631</v>
      </c>
      <c r="D432" s="32">
        <v>12500</v>
      </c>
      <c r="E432" s="8"/>
    </row>
    <row r="433" spans="2:5" s="11" customFormat="1" ht="27">
      <c r="B433" s="24" t="s">
        <v>633</v>
      </c>
      <c r="C433" s="31" t="s">
        <v>634</v>
      </c>
      <c r="D433" s="36">
        <v>12500</v>
      </c>
      <c r="E433" s="8"/>
    </row>
    <row r="434" spans="2:5" s="11" customFormat="1" ht="27">
      <c r="B434" s="24" t="s">
        <v>635</v>
      </c>
      <c r="C434" s="31" t="s">
        <v>634</v>
      </c>
      <c r="D434" s="36">
        <v>12500</v>
      </c>
      <c r="E434" s="8"/>
    </row>
    <row r="435" spans="2:5" s="11" customFormat="1" ht="40.5">
      <c r="B435" s="24" t="s">
        <v>636</v>
      </c>
      <c r="C435" s="31" t="s">
        <v>637</v>
      </c>
      <c r="D435" s="36">
        <v>13500</v>
      </c>
      <c r="E435" s="8"/>
    </row>
    <row r="436" spans="2:5" s="11" customFormat="1" ht="27">
      <c r="B436" s="24" t="s">
        <v>638</v>
      </c>
      <c r="C436" s="31" t="s">
        <v>639</v>
      </c>
      <c r="D436" s="36">
        <v>13500</v>
      </c>
      <c r="E436" s="8"/>
    </row>
    <row r="437" spans="2:5" s="11" customFormat="1" ht="27">
      <c r="B437" s="24" t="s">
        <v>640</v>
      </c>
      <c r="C437" s="31" t="s">
        <v>641</v>
      </c>
      <c r="D437" s="32">
        <v>13500</v>
      </c>
      <c r="E437" s="8"/>
    </row>
    <row r="438" spans="2:5" s="11" customFormat="1" ht="27">
      <c r="B438" s="24" t="s">
        <v>642</v>
      </c>
      <c r="C438" s="31" t="s">
        <v>641</v>
      </c>
      <c r="D438" s="36">
        <v>13500</v>
      </c>
      <c r="E438" s="8"/>
    </row>
    <row r="439" spans="2:5" s="11" customFormat="1" ht="27">
      <c r="B439" s="24" t="s">
        <v>643</v>
      </c>
      <c r="C439" s="31" t="s">
        <v>641</v>
      </c>
      <c r="D439" s="32">
        <v>13500</v>
      </c>
      <c r="E439" s="8"/>
    </row>
    <row r="440" spans="2:5" s="11" customFormat="1" ht="27">
      <c r="B440" s="24" t="s">
        <v>644</v>
      </c>
      <c r="C440" s="31" t="s">
        <v>645</v>
      </c>
      <c r="D440" s="32">
        <v>18500</v>
      </c>
      <c r="E440" s="8"/>
    </row>
    <row r="441" spans="2:5" s="11" customFormat="1" ht="27">
      <c r="B441" s="24" t="s">
        <v>646</v>
      </c>
      <c r="C441" s="31" t="s">
        <v>626</v>
      </c>
      <c r="D441" s="32">
        <v>8200</v>
      </c>
      <c r="E441" s="8"/>
    </row>
    <row r="442" spans="2:5" s="11" customFormat="1" ht="27">
      <c r="B442" s="24" t="s">
        <v>647</v>
      </c>
      <c r="C442" s="31" t="s">
        <v>648</v>
      </c>
      <c r="D442" s="32">
        <v>7200</v>
      </c>
      <c r="E442" s="8"/>
    </row>
    <row r="443" spans="2:5" s="11" customFormat="1" ht="27">
      <c r="B443" s="24" t="s">
        <v>649</v>
      </c>
      <c r="C443" s="31" t="s">
        <v>650</v>
      </c>
      <c r="D443" s="36">
        <v>8200</v>
      </c>
      <c r="E443" s="8"/>
    </row>
    <row r="444" spans="2:5" s="11" customFormat="1" ht="27">
      <c r="B444" s="24" t="s">
        <v>651</v>
      </c>
      <c r="C444" s="31" t="s">
        <v>652</v>
      </c>
      <c r="D444" s="36">
        <v>8200</v>
      </c>
      <c r="E444" s="8"/>
    </row>
    <row r="445" spans="2:5" s="11" customFormat="1" ht="27">
      <c r="B445" s="24" t="s">
        <v>653</v>
      </c>
      <c r="C445" s="31" t="s">
        <v>634</v>
      </c>
      <c r="D445" s="32">
        <v>8200</v>
      </c>
      <c r="E445" s="8"/>
    </row>
    <row r="446" spans="2:5" s="11" customFormat="1" ht="27">
      <c r="B446" s="24" t="s">
        <v>654</v>
      </c>
      <c r="C446" s="31" t="s">
        <v>634</v>
      </c>
      <c r="D446" s="36">
        <v>8200</v>
      </c>
      <c r="E446" s="8"/>
    </row>
    <row r="447" spans="2:5" s="11" customFormat="1" ht="27">
      <c r="B447" s="24" t="s">
        <v>655</v>
      </c>
      <c r="C447" s="31" t="s">
        <v>656</v>
      </c>
      <c r="D447" s="32">
        <v>7200</v>
      </c>
      <c r="E447" s="8"/>
    </row>
    <row r="448" spans="2:5" s="11" customFormat="1" ht="27">
      <c r="B448" s="24" t="s">
        <v>657</v>
      </c>
      <c r="C448" s="31" t="s">
        <v>658</v>
      </c>
      <c r="D448" s="36">
        <v>7200</v>
      </c>
      <c r="E448" s="8"/>
    </row>
    <row r="449" spans="2:5" s="11" customFormat="1" ht="40.5">
      <c r="B449" s="24" t="s">
        <v>659</v>
      </c>
      <c r="C449" s="31" t="s">
        <v>660</v>
      </c>
      <c r="D449" s="32">
        <v>8200</v>
      </c>
      <c r="E449" s="8"/>
    </row>
    <row r="450" spans="2:5" s="11" customFormat="1" ht="27">
      <c r="B450" s="24" t="s">
        <v>661</v>
      </c>
      <c r="C450" s="31" t="s">
        <v>662</v>
      </c>
      <c r="D450" s="32">
        <v>13500</v>
      </c>
      <c r="E450" s="8"/>
    </row>
    <row r="451" spans="2:5" s="11" customFormat="1" ht="27">
      <c r="B451" s="24" t="s">
        <v>663</v>
      </c>
      <c r="C451" s="31" t="s">
        <v>664</v>
      </c>
      <c r="D451" s="32">
        <v>7200</v>
      </c>
      <c r="E451" s="8"/>
    </row>
    <row r="452" spans="2:5" s="11" customFormat="1" ht="13.5">
      <c r="B452" s="24" t="s">
        <v>665</v>
      </c>
      <c r="C452" s="31" t="s">
        <v>666</v>
      </c>
      <c r="D452" s="32">
        <v>30000</v>
      </c>
      <c r="E452" s="8"/>
    </row>
    <row r="453" spans="2:5" s="11" customFormat="1" ht="13.5">
      <c r="B453" s="24" t="s">
        <v>667</v>
      </c>
      <c r="C453" s="31" t="s">
        <v>668</v>
      </c>
      <c r="D453" s="32">
        <v>500</v>
      </c>
      <c r="E453" s="8"/>
    </row>
    <row r="454" spans="2:5" s="11" customFormat="1" ht="27">
      <c r="B454" s="24" t="s">
        <v>669</v>
      </c>
      <c r="C454" s="33" t="s">
        <v>670</v>
      </c>
      <c r="D454" s="32">
        <v>13500.01</v>
      </c>
      <c r="E454" s="8"/>
    </row>
    <row r="455" spans="2:5" s="11" customFormat="1" ht="40.5">
      <c r="B455" s="24" t="s">
        <v>671</v>
      </c>
      <c r="C455" s="31" t="s">
        <v>672</v>
      </c>
      <c r="D455" s="32">
        <v>10997.2</v>
      </c>
      <c r="E455" s="8"/>
    </row>
    <row r="456" spans="2:5" s="11" customFormat="1" ht="40.5">
      <c r="B456" s="24" t="s">
        <v>673</v>
      </c>
      <c r="C456" s="31" t="s">
        <v>672</v>
      </c>
      <c r="D456" s="32">
        <v>10997.2</v>
      </c>
      <c r="E456" s="8"/>
    </row>
    <row r="457" spans="2:5" s="11" customFormat="1" ht="13.5">
      <c r="B457" s="24" t="s">
        <v>674</v>
      </c>
      <c r="C457" s="31" t="s">
        <v>675</v>
      </c>
      <c r="D457" s="32">
        <v>7450</v>
      </c>
      <c r="E457" s="8"/>
    </row>
    <row r="458" spans="2:5" s="11" customFormat="1" ht="13.5">
      <c r="B458" s="24" t="s">
        <v>676</v>
      </c>
      <c r="C458" s="31" t="s">
        <v>677</v>
      </c>
      <c r="D458" s="32">
        <v>7355.99</v>
      </c>
      <c r="E458" s="8"/>
    </row>
    <row r="459" spans="2:5" s="11" customFormat="1" ht="13.5">
      <c r="B459" s="24" t="s">
        <v>678</v>
      </c>
      <c r="C459" s="31" t="s">
        <v>679</v>
      </c>
      <c r="D459" s="32">
        <v>6310</v>
      </c>
      <c r="E459" s="8"/>
    </row>
    <row r="460" spans="2:5" s="11" customFormat="1" ht="13.5">
      <c r="B460" s="24" t="s">
        <v>680</v>
      </c>
      <c r="C460" s="31" t="s">
        <v>681</v>
      </c>
      <c r="D460" s="32">
        <v>8200</v>
      </c>
      <c r="E460" s="8"/>
    </row>
    <row r="461" spans="2:5" s="11" customFormat="1" ht="13.5">
      <c r="B461" s="24" t="s">
        <v>682</v>
      </c>
      <c r="C461" s="31" t="s">
        <v>683</v>
      </c>
      <c r="D461" s="32">
        <v>8200</v>
      </c>
      <c r="E461" s="8"/>
    </row>
    <row r="462" spans="2:5" s="11" customFormat="1" ht="13.5">
      <c r="B462" s="50"/>
      <c r="C462" s="60" t="s">
        <v>684</v>
      </c>
      <c r="D462" s="61">
        <f>SUM(D463:D486)</f>
        <v>316490.01</v>
      </c>
      <c r="E462" s="8"/>
    </row>
    <row r="463" spans="2:5" s="11" customFormat="1" ht="13.5">
      <c r="B463" s="24" t="s">
        <v>685</v>
      </c>
      <c r="C463" s="42" t="s">
        <v>686</v>
      </c>
      <c r="D463" s="41">
        <v>1050</v>
      </c>
      <c r="E463" s="8"/>
    </row>
    <row r="464" spans="2:5" s="11" customFormat="1" ht="13.5">
      <c r="B464" s="24" t="s">
        <v>687</v>
      </c>
      <c r="C464" s="42" t="s">
        <v>688</v>
      </c>
      <c r="D464" s="41">
        <v>1050</v>
      </c>
      <c r="E464" s="8"/>
    </row>
    <row r="465" spans="2:5" s="11" customFormat="1" ht="13.5">
      <c r="B465" s="24" t="s">
        <v>689</v>
      </c>
      <c r="C465" s="42" t="s">
        <v>688</v>
      </c>
      <c r="D465" s="41">
        <v>1050</v>
      </c>
      <c r="E465" s="8"/>
    </row>
    <row r="466" spans="2:5" s="11" customFormat="1" ht="13.5">
      <c r="B466" s="24" t="s">
        <v>690</v>
      </c>
      <c r="C466" s="42" t="s">
        <v>688</v>
      </c>
      <c r="D466" s="41">
        <v>1050</v>
      </c>
      <c r="E466" s="8"/>
    </row>
    <row r="467" spans="2:5" s="11" customFormat="1" ht="13.5">
      <c r="B467" s="24" t="s">
        <v>691</v>
      </c>
      <c r="C467" s="42" t="s">
        <v>688</v>
      </c>
      <c r="D467" s="41">
        <v>1150</v>
      </c>
      <c r="E467" s="8"/>
    </row>
    <row r="468" spans="2:5" s="11" customFormat="1" ht="13.5">
      <c r="B468" s="24" t="s">
        <v>692</v>
      </c>
      <c r="C468" s="31" t="s">
        <v>693</v>
      </c>
      <c r="D468" s="32">
        <v>2000</v>
      </c>
      <c r="E468" s="8"/>
    </row>
    <row r="469" spans="2:5" s="11" customFormat="1" ht="13.5">
      <c r="B469" s="24" t="s">
        <v>695</v>
      </c>
      <c r="C469" s="31" t="s">
        <v>696</v>
      </c>
      <c r="D469" s="32">
        <v>9200</v>
      </c>
      <c r="E469" s="8"/>
    </row>
    <row r="470" spans="2:5" s="11" customFormat="1" ht="27">
      <c r="B470" s="24" t="s">
        <v>697</v>
      </c>
      <c r="C470" s="31" t="s">
        <v>698</v>
      </c>
      <c r="D470" s="36">
        <v>4200</v>
      </c>
      <c r="E470" s="8"/>
    </row>
    <row r="471" spans="2:5" s="11" customFormat="1" ht="13.5">
      <c r="B471" s="24" t="s">
        <v>699</v>
      </c>
      <c r="C471" s="31" t="s">
        <v>700</v>
      </c>
      <c r="D471" s="32">
        <v>6800</v>
      </c>
      <c r="E471" s="8"/>
    </row>
    <row r="472" spans="2:5" s="11" customFormat="1" ht="13.5">
      <c r="B472" s="24" t="s">
        <v>701</v>
      </c>
      <c r="C472" s="43" t="s">
        <v>702</v>
      </c>
      <c r="D472" s="32">
        <v>6800</v>
      </c>
      <c r="E472" s="8"/>
    </row>
    <row r="473" spans="2:5" s="11" customFormat="1" ht="13.5">
      <c r="B473" s="24" t="s">
        <v>703</v>
      </c>
      <c r="C473" s="43" t="s">
        <v>704</v>
      </c>
      <c r="D473" s="32">
        <v>4200</v>
      </c>
      <c r="E473" s="8"/>
    </row>
    <row r="474" spans="2:5" s="11" customFormat="1" ht="13.5">
      <c r="B474" s="24" t="s">
        <v>705</v>
      </c>
      <c r="C474" s="43" t="s">
        <v>704</v>
      </c>
      <c r="D474" s="36">
        <v>4200</v>
      </c>
      <c r="E474" s="8"/>
    </row>
    <row r="475" spans="2:5" s="11" customFormat="1" ht="13.5">
      <c r="B475" s="24" t="s">
        <v>706</v>
      </c>
      <c r="C475" s="43" t="s">
        <v>707</v>
      </c>
      <c r="D475" s="36">
        <v>4200</v>
      </c>
      <c r="E475" s="8"/>
    </row>
    <row r="476" spans="2:5" s="11" customFormat="1" ht="13.5">
      <c r="B476" s="24" t="s">
        <v>708</v>
      </c>
      <c r="C476" s="31" t="s">
        <v>694</v>
      </c>
      <c r="D476" s="36">
        <v>4200</v>
      </c>
      <c r="E476" s="8"/>
    </row>
    <row r="477" spans="2:5" s="11" customFormat="1" ht="13.5">
      <c r="B477" s="24" t="s">
        <v>709</v>
      </c>
      <c r="C477" s="31" t="s">
        <v>694</v>
      </c>
      <c r="D477" s="32">
        <v>4200</v>
      </c>
      <c r="E477" s="8"/>
    </row>
    <row r="478" spans="2:5" s="11" customFormat="1" ht="13.5">
      <c r="B478" s="24" t="s">
        <v>710</v>
      </c>
      <c r="C478" s="43" t="s">
        <v>711</v>
      </c>
      <c r="D478" s="32">
        <v>4200</v>
      </c>
      <c r="E478" s="8"/>
    </row>
    <row r="479" spans="2:5" s="11" customFormat="1" ht="13.5">
      <c r="B479" s="24" t="s">
        <v>712</v>
      </c>
      <c r="C479" s="43" t="s">
        <v>704</v>
      </c>
      <c r="D479" s="32">
        <v>4200</v>
      </c>
      <c r="E479" s="8"/>
    </row>
    <row r="480" spans="2:5" s="11" customFormat="1" ht="27">
      <c r="B480" s="24" t="s">
        <v>713</v>
      </c>
      <c r="C480" s="31" t="s">
        <v>698</v>
      </c>
      <c r="D480" s="32">
        <v>4200</v>
      </c>
      <c r="E480" s="8"/>
    </row>
    <row r="481" spans="2:5" s="11" customFormat="1" ht="27">
      <c r="B481" s="24" t="s">
        <v>714</v>
      </c>
      <c r="C481" s="31" t="s">
        <v>715</v>
      </c>
      <c r="D481" s="32">
        <v>3700</v>
      </c>
      <c r="E481" s="8"/>
    </row>
    <row r="482" spans="2:5" s="11" customFormat="1" ht="27">
      <c r="B482" s="24" t="s">
        <v>716</v>
      </c>
      <c r="C482" s="31" t="s">
        <v>698</v>
      </c>
      <c r="D482" s="32">
        <v>4200</v>
      </c>
      <c r="E482" s="8"/>
    </row>
    <row r="483" spans="2:5" s="11" customFormat="1" ht="13.5">
      <c r="B483" s="24" t="s">
        <v>717</v>
      </c>
      <c r="C483" s="31" t="s">
        <v>718</v>
      </c>
      <c r="D483" s="32">
        <v>6800</v>
      </c>
      <c r="E483" s="8"/>
    </row>
    <row r="484" spans="2:5" s="11" customFormat="1" ht="13.5">
      <c r="B484" s="24" t="s">
        <v>719</v>
      </c>
      <c r="C484" s="31" t="s">
        <v>720</v>
      </c>
      <c r="D484" s="32">
        <v>139200</v>
      </c>
      <c r="E484" s="8"/>
    </row>
    <row r="485" spans="2:5" s="11" customFormat="1" ht="13.5">
      <c r="B485" s="24" t="s">
        <v>721</v>
      </c>
      <c r="C485" s="31" t="s">
        <v>720</v>
      </c>
      <c r="D485" s="32">
        <v>85000</v>
      </c>
      <c r="E485" s="8"/>
    </row>
    <row r="486" spans="2:5" s="11" customFormat="1" ht="13.5">
      <c r="B486" s="24" t="s">
        <v>722</v>
      </c>
      <c r="C486" s="31" t="s">
        <v>723</v>
      </c>
      <c r="D486" s="36">
        <v>9640.01</v>
      </c>
      <c r="E486" s="8"/>
    </row>
    <row r="487" spans="2:5" s="11" customFormat="1" ht="13.5">
      <c r="B487" s="53"/>
      <c r="C487" s="53" t="s">
        <v>239</v>
      </c>
      <c r="D487" s="54">
        <f>D488</f>
        <v>156946.42000000001</v>
      </c>
      <c r="E487" s="8"/>
    </row>
    <row r="488" spans="2:5" s="11" customFormat="1" ht="13.5">
      <c r="B488" s="34"/>
      <c r="C488" s="62" t="s">
        <v>724</v>
      </c>
      <c r="D488" s="63">
        <f>D489</f>
        <v>156946.42000000001</v>
      </c>
      <c r="E488" s="8"/>
    </row>
    <row r="489" spans="2:5" s="11" customFormat="1" ht="40.5">
      <c r="B489" s="24" t="s">
        <v>725</v>
      </c>
      <c r="C489" s="24" t="s">
        <v>726</v>
      </c>
      <c r="D489" s="30">
        <v>156946.42000000001</v>
      </c>
      <c r="E489" s="8"/>
    </row>
    <row r="490" spans="2:5" s="14" customFormat="1" ht="12">
      <c r="B490" s="48"/>
      <c r="C490" s="48" t="s">
        <v>727</v>
      </c>
      <c r="D490" s="49">
        <f>D491</f>
        <v>163919.38999999998</v>
      </c>
    </row>
    <row r="491" spans="2:5" s="11" customFormat="1" ht="13.5">
      <c r="B491" s="22"/>
      <c r="C491" s="22" t="s">
        <v>244</v>
      </c>
      <c r="D491" s="23">
        <f>D492+D505</f>
        <v>163919.38999999998</v>
      </c>
      <c r="E491" s="8"/>
    </row>
    <row r="492" spans="2:5" s="11" customFormat="1" ht="13.5">
      <c r="B492" s="53"/>
      <c r="C492" s="53" t="s">
        <v>266</v>
      </c>
      <c r="D492" s="54">
        <f>SUM(D493:D504)</f>
        <v>155894.34</v>
      </c>
      <c r="E492" s="8"/>
    </row>
    <row r="493" spans="2:5" s="11" customFormat="1" ht="13.5">
      <c r="B493" s="24" t="s">
        <v>728</v>
      </c>
      <c r="C493" s="33" t="s">
        <v>729</v>
      </c>
      <c r="D493" s="32">
        <v>3962.56</v>
      </c>
      <c r="E493" s="8"/>
    </row>
    <row r="494" spans="2:5" s="11" customFormat="1" ht="13.5">
      <c r="B494" s="24" t="s">
        <v>730</v>
      </c>
      <c r="C494" s="31" t="s">
        <v>731</v>
      </c>
      <c r="D494" s="32">
        <v>30854</v>
      </c>
      <c r="E494" s="8"/>
    </row>
    <row r="495" spans="2:5" s="11" customFormat="1" ht="13.5">
      <c r="B495" s="24" t="s">
        <v>732</v>
      </c>
      <c r="C495" s="31" t="s">
        <v>731</v>
      </c>
      <c r="D495" s="32">
        <v>30854</v>
      </c>
      <c r="E495" s="8"/>
    </row>
    <row r="496" spans="2:5" s="11" customFormat="1" ht="13.5">
      <c r="B496" s="24" t="s">
        <v>733</v>
      </c>
      <c r="C496" s="31" t="s">
        <v>734</v>
      </c>
      <c r="D496" s="32">
        <v>23558</v>
      </c>
      <c r="E496" s="8"/>
    </row>
    <row r="497" spans="2:5" s="11" customFormat="1" ht="13.5">
      <c r="B497" s="24" t="s">
        <v>735</v>
      </c>
      <c r="C497" s="31" t="s">
        <v>734</v>
      </c>
      <c r="D497" s="32">
        <v>23558</v>
      </c>
      <c r="E497" s="8"/>
    </row>
    <row r="498" spans="2:5" s="11" customFormat="1" ht="13.5">
      <c r="B498" s="24" t="s">
        <v>737</v>
      </c>
      <c r="C498" s="31" t="s">
        <v>736</v>
      </c>
      <c r="D498" s="32">
        <v>1822.02</v>
      </c>
      <c r="E498" s="8"/>
    </row>
    <row r="499" spans="2:5" s="11" customFormat="1" ht="13.5">
      <c r="B499" s="24" t="s">
        <v>738</v>
      </c>
      <c r="C499" s="31" t="s">
        <v>739</v>
      </c>
      <c r="D499" s="32">
        <v>11842.81</v>
      </c>
      <c r="E499" s="8"/>
    </row>
    <row r="500" spans="2:5" s="11" customFormat="1" ht="27">
      <c r="B500" s="24" t="s">
        <v>740</v>
      </c>
      <c r="C500" s="31" t="s">
        <v>741</v>
      </c>
      <c r="D500" s="32">
        <v>4032.35</v>
      </c>
      <c r="E500" s="8"/>
    </row>
    <row r="501" spans="2:5" s="11" customFormat="1" ht="13.5">
      <c r="B501" s="24" t="s">
        <v>742</v>
      </c>
      <c r="C501" s="31" t="s">
        <v>743</v>
      </c>
      <c r="D501" s="32">
        <v>6710.6</v>
      </c>
      <c r="E501" s="8"/>
    </row>
    <row r="502" spans="2:5" s="11" customFormat="1" ht="13.5">
      <c r="B502" s="24" t="s">
        <v>744</v>
      </c>
      <c r="C502" s="31" t="s">
        <v>745</v>
      </c>
      <c r="D502" s="32">
        <v>6600</v>
      </c>
      <c r="E502" s="8"/>
    </row>
    <row r="503" spans="2:5" s="11" customFormat="1" ht="13.5">
      <c r="B503" s="24" t="s">
        <v>746</v>
      </c>
      <c r="C503" s="31" t="s">
        <v>745</v>
      </c>
      <c r="D503" s="32">
        <v>6600</v>
      </c>
      <c r="E503" s="8"/>
    </row>
    <row r="504" spans="2:5" s="11" customFormat="1" ht="13.5">
      <c r="B504" s="24" t="s">
        <v>747</v>
      </c>
      <c r="C504" s="31" t="s">
        <v>748</v>
      </c>
      <c r="D504" s="32">
        <v>5500</v>
      </c>
      <c r="E504" s="8"/>
    </row>
    <row r="505" spans="2:5" s="11" customFormat="1" ht="13.5">
      <c r="B505" s="53"/>
      <c r="C505" s="53" t="s">
        <v>239</v>
      </c>
      <c r="D505" s="54">
        <f>SUM(D506:D510)</f>
        <v>8025.05</v>
      </c>
      <c r="E505" s="8"/>
    </row>
    <row r="506" spans="2:5" s="11" customFormat="1" ht="40.5">
      <c r="B506" s="24" t="s">
        <v>749</v>
      </c>
      <c r="C506" s="24" t="s">
        <v>750</v>
      </c>
      <c r="D506" s="30">
        <v>1605.01</v>
      </c>
      <c r="E506" s="8"/>
    </row>
    <row r="507" spans="2:5" s="11" customFormat="1" ht="40.5">
      <c r="B507" s="24" t="s">
        <v>751</v>
      </c>
      <c r="C507" s="24" t="s">
        <v>752</v>
      </c>
      <c r="D507" s="30">
        <v>1605.01</v>
      </c>
      <c r="E507" s="8"/>
    </row>
    <row r="508" spans="2:5" s="11" customFormat="1" ht="40.5">
      <c r="B508" s="24" t="s">
        <v>753</v>
      </c>
      <c r="C508" s="24" t="s">
        <v>754</v>
      </c>
      <c r="D508" s="30">
        <v>1605.01</v>
      </c>
      <c r="E508" s="8"/>
    </row>
    <row r="509" spans="2:5" s="11" customFormat="1" ht="40.5">
      <c r="B509" s="24" t="s">
        <v>755</v>
      </c>
      <c r="C509" s="24" t="s">
        <v>756</v>
      </c>
      <c r="D509" s="30">
        <v>1605.01</v>
      </c>
      <c r="E509" s="8"/>
    </row>
    <row r="510" spans="2:5" s="11" customFormat="1" ht="40.5">
      <c r="B510" s="24" t="s">
        <v>757</v>
      </c>
      <c r="C510" s="24" t="s">
        <v>758</v>
      </c>
      <c r="D510" s="30">
        <v>1605.01</v>
      </c>
      <c r="E510" s="8"/>
    </row>
    <row r="511" spans="2:5" s="13" customFormat="1" ht="17.25" customHeight="1">
      <c r="B511" s="20"/>
      <c r="C511" s="26" t="s">
        <v>759</v>
      </c>
      <c r="D511" s="21">
        <f>D512+D522+D555</f>
        <v>605229.9</v>
      </c>
    </row>
    <row r="512" spans="2:5" s="14" customFormat="1" ht="17.25" customHeight="1">
      <c r="B512" s="48"/>
      <c r="C512" s="48" t="s">
        <v>760</v>
      </c>
      <c r="D512" s="49">
        <f>D513+D516+D519</f>
        <v>23384</v>
      </c>
    </row>
    <row r="513" spans="2:5" s="11" customFormat="1" ht="13.5">
      <c r="B513" s="22"/>
      <c r="C513" s="22" t="s">
        <v>12</v>
      </c>
      <c r="D513" s="23">
        <f>D514</f>
        <v>1</v>
      </c>
      <c r="E513" s="8"/>
    </row>
    <row r="514" spans="2:5" s="11" customFormat="1" ht="13.5">
      <c r="B514" s="53"/>
      <c r="C514" s="53" t="s">
        <v>38</v>
      </c>
      <c r="D514" s="54">
        <v>1</v>
      </c>
      <c r="E514" s="8"/>
    </row>
    <row r="515" spans="2:5" s="11" customFormat="1" ht="13.5">
      <c r="B515" s="24" t="s">
        <v>761</v>
      </c>
      <c r="C515" s="27" t="s">
        <v>762</v>
      </c>
      <c r="D515" s="28">
        <v>1</v>
      </c>
      <c r="E515" s="8"/>
    </row>
    <row r="516" spans="2:5" s="11" customFormat="1" ht="13.5">
      <c r="B516" s="22"/>
      <c r="C516" s="22" t="s">
        <v>244</v>
      </c>
      <c r="D516" s="23">
        <f>D517</f>
        <v>6383</v>
      </c>
      <c r="E516" s="8"/>
    </row>
    <row r="517" spans="2:5" s="11" customFormat="1" ht="13.5">
      <c r="B517" s="53"/>
      <c r="C517" s="53" t="s">
        <v>239</v>
      </c>
      <c r="D517" s="54">
        <f>D518</f>
        <v>6383</v>
      </c>
      <c r="E517" s="8"/>
    </row>
    <row r="518" spans="2:5" s="11" customFormat="1" ht="27">
      <c r="B518" s="24" t="s">
        <v>763</v>
      </c>
      <c r="C518" s="24" t="s">
        <v>764</v>
      </c>
      <c r="D518" s="30">
        <v>6383</v>
      </c>
      <c r="E518" s="8"/>
    </row>
    <row r="519" spans="2:5" s="11" customFormat="1" ht="13.5">
      <c r="B519" s="22"/>
      <c r="C519" s="22" t="s">
        <v>54</v>
      </c>
      <c r="D519" s="23">
        <f>D520</f>
        <v>17000</v>
      </c>
      <c r="E519" s="8"/>
    </row>
    <row r="520" spans="2:5" s="11" customFormat="1" ht="13.5">
      <c r="B520" s="53"/>
      <c r="C520" s="53" t="s">
        <v>266</v>
      </c>
      <c r="D520" s="54">
        <f>D521</f>
        <v>17000</v>
      </c>
      <c r="E520" s="8"/>
    </row>
    <row r="521" spans="2:5" s="11" customFormat="1" ht="13.5">
      <c r="B521" s="24" t="s">
        <v>765</v>
      </c>
      <c r="C521" s="31" t="s">
        <v>766</v>
      </c>
      <c r="D521" s="30">
        <v>17000</v>
      </c>
      <c r="E521" s="8"/>
    </row>
    <row r="522" spans="2:5" s="14" customFormat="1" ht="17.25" customHeight="1">
      <c r="B522" s="48"/>
      <c r="C522" s="48" t="s">
        <v>767</v>
      </c>
      <c r="D522" s="49">
        <f>D523+D527+D543</f>
        <v>576745.66</v>
      </c>
    </row>
    <row r="523" spans="2:5" s="11" customFormat="1" ht="13.5">
      <c r="B523" s="22"/>
      <c r="C523" s="22" t="s">
        <v>12</v>
      </c>
      <c r="D523" s="23">
        <f>D524</f>
        <v>33499.979999999996</v>
      </c>
      <c r="E523" s="10" t="s">
        <v>1115</v>
      </c>
    </row>
    <row r="524" spans="2:5" s="11" customFormat="1" ht="13.5">
      <c r="B524" s="53"/>
      <c r="C524" s="53" t="s">
        <v>1104</v>
      </c>
      <c r="D524" s="54">
        <f>SUM(D525:D526)</f>
        <v>33499.979999999996</v>
      </c>
      <c r="E524" s="10"/>
    </row>
    <row r="525" spans="2:5" s="11" customFormat="1" ht="27">
      <c r="B525" s="37" t="s">
        <v>803</v>
      </c>
      <c r="C525" s="51" t="s">
        <v>1116</v>
      </c>
      <c r="D525" s="52">
        <v>23999.98</v>
      </c>
      <c r="E525" s="10" t="s">
        <v>1112</v>
      </c>
    </row>
    <row r="526" spans="2:5" s="11" customFormat="1" ht="27">
      <c r="B526" s="37" t="s">
        <v>954</v>
      </c>
      <c r="C526" s="51" t="s">
        <v>1117</v>
      </c>
      <c r="D526" s="52">
        <v>9500</v>
      </c>
      <c r="E526" s="10" t="s">
        <v>1112</v>
      </c>
    </row>
    <row r="527" spans="2:5" s="11" customFormat="1" ht="13.5">
      <c r="B527" s="22"/>
      <c r="C527" s="22" t="s">
        <v>244</v>
      </c>
      <c r="D527" s="23">
        <f>D528</f>
        <v>66490</v>
      </c>
      <c r="E527" s="8"/>
    </row>
    <row r="528" spans="2:5" s="11" customFormat="1" ht="13.5">
      <c r="B528" s="53"/>
      <c r="C528" s="53" t="s">
        <v>266</v>
      </c>
      <c r="D528" s="54">
        <f>D529</f>
        <v>66490</v>
      </c>
      <c r="E528" s="8"/>
    </row>
    <row r="529" spans="2:5" s="11" customFormat="1" ht="13.5">
      <c r="B529" s="24"/>
      <c r="C529" s="24" t="s">
        <v>768</v>
      </c>
      <c r="D529" s="30">
        <f>SUM(D530:D542)</f>
        <v>66490</v>
      </c>
      <c r="E529" s="8"/>
    </row>
    <row r="530" spans="2:5" s="11" customFormat="1" ht="27">
      <c r="B530" s="24" t="s">
        <v>769</v>
      </c>
      <c r="C530" s="31" t="s">
        <v>770</v>
      </c>
      <c r="D530" s="32">
        <v>6100</v>
      </c>
      <c r="E530" s="8"/>
    </row>
    <row r="531" spans="2:5" s="11" customFormat="1" ht="27">
      <c r="B531" s="24" t="s">
        <v>771</v>
      </c>
      <c r="C531" s="31" t="s">
        <v>772</v>
      </c>
      <c r="D531" s="32">
        <v>6100</v>
      </c>
      <c r="E531" s="8"/>
    </row>
    <row r="532" spans="2:5" s="11" customFormat="1" ht="13.5">
      <c r="B532" s="24" t="s">
        <v>773</v>
      </c>
      <c r="C532" s="31" t="s">
        <v>774</v>
      </c>
      <c r="D532" s="32">
        <v>6237.32</v>
      </c>
      <c r="E532" s="8"/>
    </row>
    <row r="533" spans="2:5" s="11" customFormat="1" ht="13.5">
      <c r="B533" s="24" t="s">
        <v>775</v>
      </c>
      <c r="C533" s="31" t="s">
        <v>774</v>
      </c>
      <c r="D533" s="32">
        <v>6237.32</v>
      </c>
      <c r="E533" s="8"/>
    </row>
    <row r="534" spans="2:5" s="11" customFormat="1" ht="13.5">
      <c r="B534" s="24" t="s">
        <v>776</v>
      </c>
      <c r="C534" s="33" t="s">
        <v>777</v>
      </c>
      <c r="D534" s="32">
        <v>2950</v>
      </c>
      <c r="E534" s="8"/>
    </row>
    <row r="535" spans="2:5" s="11" customFormat="1" ht="13.5">
      <c r="B535" s="24" t="s">
        <v>779</v>
      </c>
      <c r="C535" s="31" t="s">
        <v>778</v>
      </c>
      <c r="D535" s="32">
        <v>2150</v>
      </c>
      <c r="E535" s="8"/>
    </row>
    <row r="536" spans="2:5" s="11" customFormat="1" ht="13.5">
      <c r="B536" s="24" t="s">
        <v>780</v>
      </c>
      <c r="C536" s="31" t="s">
        <v>781</v>
      </c>
      <c r="D536" s="32">
        <v>2150</v>
      </c>
      <c r="E536" s="8"/>
    </row>
    <row r="537" spans="2:5" s="11" customFormat="1" ht="13.5">
      <c r="B537" s="24" t="s">
        <v>782</v>
      </c>
      <c r="C537" s="31" t="s">
        <v>781</v>
      </c>
      <c r="D537" s="32">
        <v>2150</v>
      </c>
      <c r="E537" s="8"/>
    </row>
    <row r="538" spans="2:5" s="11" customFormat="1" ht="13.5">
      <c r="B538" s="24" t="s">
        <v>783</v>
      </c>
      <c r="C538" s="31" t="s">
        <v>784</v>
      </c>
      <c r="D538" s="32">
        <v>15595.36</v>
      </c>
      <c r="E538" s="8"/>
    </row>
    <row r="539" spans="2:5" s="11" customFormat="1" ht="13.5">
      <c r="B539" s="24" t="s">
        <v>785</v>
      </c>
      <c r="C539" s="31" t="s">
        <v>786</v>
      </c>
      <c r="D539" s="32">
        <v>8750</v>
      </c>
      <c r="E539" s="8"/>
    </row>
    <row r="540" spans="2:5" s="11" customFormat="1" ht="13.5">
      <c r="B540" s="24" t="s">
        <v>787</v>
      </c>
      <c r="C540" s="42" t="s">
        <v>777</v>
      </c>
      <c r="D540" s="41">
        <v>1690</v>
      </c>
      <c r="E540" s="8"/>
    </row>
    <row r="541" spans="2:5" s="11" customFormat="1" ht="13.5">
      <c r="B541" s="24" t="s">
        <v>788</v>
      </c>
      <c r="C541" s="33" t="s">
        <v>789</v>
      </c>
      <c r="D541" s="32">
        <v>3190</v>
      </c>
      <c r="E541" s="8"/>
    </row>
    <row r="542" spans="2:5" s="11" customFormat="1" ht="13.5">
      <c r="B542" s="24" t="s">
        <v>790</v>
      </c>
      <c r="C542" s="33" t="s">
        <v>789</v>
      </c>
      <c r="D542" s="32">
        <v>3190</v>
      </c>
      <c r="E542" s="8"/>
    </row>
    <row r="543" spans="2:5" s="11" customFormat="1" ht="13.5">
      <c r="B543" s="22"/>
      <c r="C543" s="22" t="s">
        <v>54</v>
      </c>
      <c r="D543" s="23">
        <f>D544+D550</f>
        <v>476755.68</v>
      </c>
      <c r="E543" s="8"/>
    </row>
    <row r="544" spans="2:5" s="11" customFormat="1" ht="13.5">
      <c r="B544" s="53"/>
      <c r="C544" s="53" t="s">
        <v>266</v>
      </c>
      <c r="D544" s="54">
        <f>SUM(D545:D549)</f>
        <v>95442</v>
      </c>
      <c r="E544" s="8"/>
    </row>
    <row r="545" spans="2:5" s="11" customFormat="1" ht="13.5">
      <c r="B545" s="24" t="s">
        <v>791</v>
      </c>
      <c r="C545" s="31" t="s">
        <v>792</v>
      </c>
      <c r="D545" s="32">
        <v>12522</v>
      </c>
      <c r="E545" s="8"/>
    </row>
    <row r="546" spans="2:5" s="11" customFormat="1" ht="13.5">
      <c r="B546" s="24" t="s">
        <v>793</v>
      </c>
      <c r="C546" s="31" t="s">
        <v>794</v>
      </c>
      <c r="D546" s="32">
        <v>23924</v>
      </c>
      <c r="E546" s="8"/>
    </row>
    <row r="547" spans="2:5" s="11" customFormat="1" ht="13.5">
      <c r="B547" s="24" t="s">
        <v>795</v>
      </c>
      <c r="C547" s="31" t="s">
        <v>796</v>
      </c>
      <c r="D547" s="32">
        <v>26996</v>
      </c>
      <c r="E547" s="8"/>
    </row>
    <row r="548" spans="2:5" s="11" customFormat="1" ht="13.5">
      <c r="B548" s="24" t="s">
        <v>797</v>
      </c>
      <c r="C548" s="31" t="s">
        <v>798</v>
      </c>
      <c r="D548" s="32">
        <v>15000</v>
      </c>
      <c r="E548" s="8"/>
    </row>
    <row r="549" spans="2:5" s="11" customFormat="1" ht="13.5">
      <c r="B549" s="24" t="s">
        <v>799</v>
      </c>
      <c r="C549" s="31" t="s">
        <v>800</v>
      </c>
      <c r="D549" s="32">
        <v>17000</v>
      </c>
      <c r="E549" s="8"/>
    </row>
    <row r="550" spans="2:5" s="11" customFormat="1" ht="13.5">
      <c r="B550" s="53"/>
      <c r="C550" s="53" t="s">
        <v>1079</v>
      </c>
      <c r="D550" s="54">
        <f>SUM(D551:D554)</f>
        <v>381313.68</v>
      </c>
      <c r="E550" s="8"/>
    </row>
    <row r="551" spans="2:5" s="11" customFormat="1" ht="13.5">
      <c r="B551" s="24" t="s">
        <v>1092</v>
      </c>
      <c r="C551" s="24" t="s">
        <v>1093</v>
      </c>
      <c r="D551" s="30">
        <v>96744.99</v>
      </c>
      <c r="E551" s="8"/>
    </row>
    <row r="552" spans="2:5" s="11" customFormat="1" ht="13.5">
      <c r="B552" s="24" t="s">
        <v>1094</v>
      </c>
      <c r="C552" s="24" t="s">
        <v>1093</v>
      </c>
      <c r="D552" s="30">
        <v>96744.99</v>
      </c>
      <c r="E552" s="8"/>
    </row>
    <row r="553" spans="2:5" s="11" customFormat="1" ht="13.5">
      <c r="B553" s="24" t="s">
        <v>1095</v>
      </c>
      <c r="C553" s="24" t="s">
        <v>1093</v>
      </c>
      <c r="D553" s="30">
        <v>30958.400000000001</v>
      </c>
      <c r="E553" s="8"/>
    </row>
    <row r="554" spans="2:5" s="11" customFormat="1" ht="13.5">
      <c r="B554" s="24" t="s">
        <v>1097</v>
      </c>
      <c r="C554" s="24" t="s">
        <v>1096</v>
      </c>
      <c r="D554" s="30">
        <v>156865.29999999999</v>
      </c>
      <c r="E554" s="8"/>
    </row>
    <row r="555" spans="2:5" s="14" customFormat="1" ht="12">
      <c r="B555" s="48"/>
      <c r="C555" s="48" t="s">
        <v>801</v>
      </c>
      <c r="D555" s="49">
        <f>D556</f>
        <v>5100.24</v>
      </c>
    </row>
    <row r="556" spans="2:5" s="11" customFormat="1" ht="13.5">
      <c r="B556" s="22"/>
      <c r="C556" s="22" t="s">
        <v>244</v>
      </c>
      <c r="D556" s="23">
        <f>D557</f>
        <v>5100.24</v>
      </c>
      <c r="E556" s="8"/>
    </row>
    <row r="557" spans="2:5" s="11" customFormat="1" ht="13.5">
      <c r="B557" s="53"/>
      <c r="C557" s="53" t="s">
        <v>239</v>
      </c>
      <c r="D557" s="54">
        <f>D558</f>
        <v>5100.24</v>
      </c>
      <c r="E557" s="8"/>
    </row>
    <row r="558" spans="2:5" s="11" customFormat="1" ht="13.5">
      <c r="B558" s="34"/>
      <c r="C558" s="34" t="s">
        <v>802</v>
      </c>
      <c r="D558" s="35">
        <f>D559</f>
        <v>5100.24</v>
      </c>
      <c r="E558" s="8"/>
    </row>
    <row r="559" spans="2:5" s="11" customFormat="1" ht="27">
      <c r="B559" s="24" t="s">
        <v>803</v>
      </c>
      <c r="C559" s="24" t="s">
        <v>804</v>
      </c>
      <c r="D559" s="30">
        <v>5100.24</v>
      </c>
      <c r="E559" s="8"/>
    </row>
    <row r="560" spans="2:5" s="13" customFormat="1" ht="15.75" customHeight="1">
      <c r="B560" s="20"/>
      <c r="C560" s="26" t="s">
        <v>805</v>
      </c>
      <c r="D560" s="21">
        <f>D561+D578</f>
        <v>1357973</v>
      </c>
    </row>
    <row r="561" spans="2:5" s="14" customFormat="1" ht="12">
      <c r="B561" s="48"/>
      <c r="C561" s="48" t="s">
        <v>806</v>
      </c>
      <c r="D561" s="49">
        <f>D562+D571</f>
        <v>1050063</v>
      </c>
    </row>
    <row r="562" spans="2:5" s="11" customFormat="1" ht="13.5">
      <c r="B562" s="22"/>
      <c r="C562" s="22" t="s">
        <v>12</v>
      </c>
      <c r="D562" s="23">
        <f>D563+D566</f>
        <v>775202</v>
      </c>
      <c r="E562" s="8"/>
    </row>
    <row r="563" spans="2:5" s="11" customFormat="1" ht="13.5">
      <c r="B563" s="53"/>
      <c r="C563" s="53" t="s">
        <v>13</v>
      </c>
      <c r="D563" s="54">
        <f>SUM(D564:D565)</f>
        <v>2</v>
      </c>
      <c r="E563" s="8"/>
    </row>
    <row r="564" spans="2:5" s="11" customFormat="1" ht="13.5">
      <c r="B564" s="24" t="s">
        <v>807</v>
      </c>
      <c r="C564" s="27" t="s">
        <v>808</v>
      </c>
      <c r="D564" s="28">
        <v>1</v>
      </c>
      <c r="E564" s="8"/>
    </row>
    <row r="565" spans="2:5" s="11" customFormat="1" ht="27">
      <c r="B565" s="24" t="s">
        <v>809</v>
      </c>
      <c r="C565" s="27" t="s">
        <v>810</v>
      </c>
      <c r="D565" s="28">
        <v>1</v>
      </c>
      <c r="E565" s="8"/>
    </row>
    <row r="566" spans="2:5" s="11" customFormat="1" ht="13.5">
      <c r="B566" s="53"/>
      <c r="C566" s="53" t="s">
        <v>577</v>
      </c>
      <c r="D566" s="54">
        <f>D567</f>
        <v>775200</v>
      </c>
      <c r="E566" s="8"/>
    </row>
    <row r="567" spans="2:5" s="11" customFormat="1" ht="13.5">
      <c r="B567" s="22"/>
      <c r="C567" s="22" t="s">
        <v>12</v>
      </c>
      <c r="D567" s="23">
        <f>SUM(D568:D570)</f>
        <v>775200</v>
      </c>
      <c r="E567" s="8"/>
    </row>
    <row r="568" spans="2:5" s="11" customFormat="1" ht="27">
      <c r="B568" s="24" t="s">
        <v>811</v>
      </c>
      <c r="C568" s="24" t="s">
        <v>812</v>
      </c>
      <c r="D568" s="30">
        <v>239100</v>
      </c>
      <c r="E568" s="8"/>
    </row>
    <row r="569" spans="2:5" s="11" customFormat="1" ht="27">
      <c r="B569" s="24" t="s">
        <v>813</v>
      </c>
      <c r="C569" s="24" t="s">
        <v>814</v>
      </c>
      <c r="D569" s="30">
        <v>233200</v>
      </c>
      <c r="E569" s="8"/>
    </row>
    <row r="570" spans="2:5" s="11" customFormat="1" ht="27">
      <c r="B570" s="24" t="s">
        <v>815</v>
      </c>
      <c r="C570" s="24" t="s">
        <v>816</v>
      </c>
      <c r="D570" s="30">
        <v>302900</v>
      </c>
      <c r="E570" s="8"/>
    </row>
    <row r="571" spans="2:5" s="11" customFormat="1" ht="13.5">
      <c r="B571" s="22"/>
      <c r="C571" s="22" t="s">
        <v>54</v>
      </c>
      <c r="D571" s="23">
        <f>D572+D574+D576</f>
        <v>274861</v>
      </c>
      <c r="E571" s="8"/>
    </row>
    <row r="572" spans="2:5" s="11" customFormat="1" ht="13.5">
      <c r="B572" s="53"/>
      <c r="C572" s="53" t="s">
        <v>13</v>
      </c>
      <c r="D572" s="54">
        <f>D573</f>
        <v>18500</v>
      </c>
      <c r="E572" s="8"/>
    </row>
    <row r="573" spans="2:5" s="11" customFormat="1" ht="27">
      <c r="B573" s="24" t="s">
        <v>817</v>
      </c>
      <c r="C573" s="31" t="s">
        <v>818</v>
      </c>
      <c r="D573" s="32">
        <v>18500</v>
      </c>
      <c r="E573" s="8"/>
    </row>
    <row r="574" spans="2:5" s="11" customFormat="1" ht="13.5">
      <c r="B574" s="53"/>
      <c r="C574" s="53" t="s">
        <v>38</v>
      </c>
      <c r="D574" s="54">
        <f>D575</f>
        <v>1</v>
      </c>
      <c r="E574" s="8"/>
    </row>
    <row r="575" spans="2:5" s="11" customFormat="1" ht="13.5">
      <c r="B575" s="24" t="s">
        <v>819</v>
      </c>
      <c r="C575" s="33" t="s">
        <v>820</v>
      </c>
      <c r="D575" s="28">
        <v>1</v>
      </c>
      <c r="E575" s="8"/>
    </row>
    <row r="576" spans="2:5" s="11" customFormat="1" ht="13.5">
      <c r="B576" s="53"/>
      <c r="C576" s="53" t="s">
        <v>266</v>
      </c>
      <c r="D576" s="54">
        <f>D577</f>
        <v>256360</v>
      </c>
      <c r="E576" s="8"/>
    </row>
    <row r="577" spans="2:5" s="11" customFormat="1" ht="27">
      <c r="B577" s="24" t="s">
        <v>821</v>
      </c>
      <c r="C577" s="31" t="s">
        <v>822</v>
      </c>
      <c r="D577" s="32">
        <v>256360</v>
      </c>
      <c r="E577" s="8"/>
    </row>
    <row r="578" spans="2:5" s="14" customFormat="1" ht="12">
      <c r="B578" s="48"/>
      <c r="C578" s="48" t="s">
        <v>823</v>
      </c>
      <c r="D578" s="49">
        <f>D579</f>
        <v>307910</v>
      </c>
    </row>
    <row r="579" spans="2:5" s="11" customFormat="1" ht="13.5">
      <c r="B579" s="22"/>
      <c r="C579" s="22" t="s">
        <v>12</v>
      </c>
      <c r="D579" s="23">
        <f>D580</f>
        <v>307910</v>
      </c>
      <c r="E579" s="8"/>
    </row>
    <row r="580" spans="2:5" s="11" customFormat="1" ht="13.5">
      <c r="B580" s="53"/>
      <c r="C580" s="53" t="s">
        <v>239</v>
      </c>
      <c r="D580" s="54">
        <f>D581</f>
        <v>307910</v>
      </c>
      <c r="E580" s="8"/>
    </row>
    <row r="581" spans="2:5" s="11" customFormat="1" ht="27">
      <c r="B581" s="24" t="s">
        <v>824</v>
      </c>
      <c r="C581" s="24" t="s">
        <v>825</v>
      </c>
      <c r="D581" s="30">
        <v>307910</v>
      </c>
      <c r="E581" s="8"/>
    </row>
    <row r="582" spans="2:5" s="11" customFormat="1" ht="13.5">
      <c r="B582" s="34"/>
      <c r="C582" s="34" t="s">
        <v>826</v>
      </c>
      <c r="D582" s="35">
        <f>D583</f>
        <v>395416.02999999997</v>
      </c>
      <c r="E582" s="8"/>
    </row>
    <row r="583" spans="2:5" s="11" customFormat="1" ht="13.5">
      <c r="B583" s="34"/>
      <c r="C583" s="34" t="s">
        <v>826</v>
      </c>
      <c r="D583" s="35">
        <f>D584</f>
        <v>395416.02999999997</v>
      </c>
      <c r="E583" s="8"/>
    </row>
    <row r="584" spans="2:5" s="11" customFormat="1" ht="13.5">
      <c r="B584" s="22"/>
      <c r="C584" s="22" t="s">
        <v>54</v>
      </c>
      <c r="D584" s="23">
        <f>D585+D631</f>
        <v>395416.02999999997</v>
      </c>
      <c r="E584" s="8"/>
    </row>
    <row r="585" spans="2:5" s="11" customFormat="1" ht="13.5">
      <c r="B585" s="53"/>
      <c r="C585" s="53" t="s">
        <v>13</v>
      </c>
      <c r="D585" s="54">
        <f>D586+D589</f>
        <v>328368.02999999997</v>
      </c>
      <c r="E585" s="8"/>
    </row>
    <row r="586" spans="2:5" s="11" customFormat="1" ht="13.5">
      <c r="B586" s="24"/>
      <c r="C586" s="34" t="s">
        <v>827</v>
      </c>
      <c r="D586" s="35">
        <f>SUM(D587:D588)</f>
        <v>2</v>
      </c>
      <c r="E586" s="8"/>
    </row>
    <row r="587" spans="2:5" s="11" customFormat="1" ht="13.5">
      <c r="B587" s="24" t="s">
        <v>828</v>
      </c>
      <c r="C587" s="27" t="s">
        <v>829</v>
      </c>
      <c r="D587" s="28">
        <v>1</v>
      </c>
      <c r="E587" s="8"/>
    </row>
    <row r="588" spans="2:5" s="11" customFormat="1" ht="13.5">
      <c r="B588" s="24" t="s">
        <v>830</v>
      </c>
      <c r="C588" s="27" t="s">
        <v>831</v>
      </c>
      <c r="D588" s="28">
        <v>1</v>
      </c>
      <c r="E588" s="8"/>
    </row>
    <row r="589" spans="2:5" s="11" customFormat="1" ht="13.5">
      <c r="B589" s="24"/>
      <c r="C589" s="34" t="s">
        <v>832</v>
      </c>
      <c r="D589" s="35">
        <f>SUM(D590:D630)</f>
        <v>328366.02999999997</v>
      </c>
      <c r="E589" s="8"/>
    </row>
    <row r="590" spans="2:5" s="11" customFormat="1" ht="13.5">
      <c r="B590" s="24" t="s">
        <v>833</v>
      </c>
      <c r="C590" s="27" t="s">
        <v>834</v>
      </c>
      <c r="D590" s="28">
        <v>5000</v>
      </c>
      <c r="E590" s="8"/>
    </row>
    <row r="591" spans="2:5" s="11" customFormat="1" ht="13.5">
      <c r="B591" s="24" t="s">
        <v>835</v>
      </c>
      <c r="C591" s="27" t="s">
        <v>836</v>
      </c>
      <c r="D591" s="28">
        <v>5000</v>
      </c>
      <c r="E591" s="8"/>
    </row>
    <row r="592" spans="2:5" s="11" customFormat="1" ht="13.5">
      <c r="B592" s="24" t="s">
        <v>837</v>
      </c>
      <c r="C592" s="27" t="s">
        <v>838</v>
      </c>
      <c r="D592" s="28">
        <v>5000</v>
      </c>
      <c r="E592" s="8"/>
    </row>
    <row r="593" spans="2:5" s="11" customFormat="1" ht="13.5">
      <c r="B593" s="24" t="s">
        <v>839</v>
      </c>
      <c r="C593" s="27" t="s">
        <v>840</v>
      </c>
      <c r="D593" s="28">
        <v>5000</v>
      </c>
      <c r="E593" s="8"/>
    </row>
    <row r="594" spans="2:5" s="11" customFormat="1" ht="13.5">
      <c r="B594" s="24" t="s">
        <v>841</v>
      </c>
      <c r="C594" s="27" t="s">
        <v>842</v>
      </c>
      <c r="D594" s="28">
        <v>5000</v>
      </c>
      <c r="E594" s="8"/>
    </row>
    <row r="595" spans="2:5" s="11" customFormat="1" ht="13.5">
      <c r="B595" s="24" t="s">
        <v>843</v>
      </c>
      <c r="C595" s="27" t="s">
        <v>844</v>
      </c>
      <c r="D595" s="28">
        <v>5000</v>
      </c>
      <c r="E595" s="8"/>
    </row>
    <row r="596" spans="2:5" s="11" customFormat="1" ht="13.5">
      <c r="B596" s="24" t="s">
        <v>845</v>
      </c>
      <c r="C596" s="27" t="s">
        <v>846</v>
      </c>
      <c r="D596" s="28">
        <v>5000</v>
      </c>
      <c r="E596" s="8"/>
    </row>
    <row r="597" spans="2:5" s="11" customFormat="1" ht="13.5">
      <c r="B597" s="24" t="s">
        <v>847</v>
      </c>
      <c r="C597" s="27" t="s">
        <v>848</v>
      </c>
      <c r="D597" s="28">
        <v>5000</v>
      </c>
      <c r="E597" s="8"/>
    </row>
    <row r="598" spans="2:5" s="11" customFormat="1" ht="13.5">
      <c r="B598" s="24" t="s">
        <v>849</v>
      </c>
      <c r="C598" s="27" t="s">
        <v>850</v>
      </c>
      <c r="D598" s="28">
        <v>5000</v>
      </c>
      <c r="E598" s="8"/>
    </row>
    <row r="599" spans="2:5" s="11" customFormat="1" ht="13.5">
      <c r="B599" s="24" t="s">
        <v>851</v>
      </c>
      <c r="C599" s="27" t="s">
        <v>852</v>
      </c>
      <c r="D599" s="28">
        <v>5000</v>
      </c>
      <c r="E599" s="8"/>
    </row>
    <row r="600" spans="2:5" s="11" customFormat="1" ht="13.5">
      <c r="B600" s="24" t="s">
        <v>853</v>
      </c>
      <c r="C600" s="27" t="s">
        <v>854</v>
      </c>
      <c r="D600" s="28">
        <v>5000</v>
      </c>
      <c r="E600" s="8"/>
    </row>
    <row r="601" spans="2:5" s="11" customFormat="1" ht="13.5">
      <c r="B601" s="24" t="s">
        <v>855</v>
      </c>
      <c r="C601" s="27" t="s">
        <v>856</v>
      </c>
      <c r="D601" s="28">
        <v>5000</v>
      </c>
      <c r="E601" s="8"/>
    </row>
    <row r="602" spans="2:5" s="11" customFormat="1" ht="13.5">
      <c r="B602" s="24" t="s">
        <v>857</v>
      </c>
      <c r="C602" s="27" t="s">
        <v>858</v>
      </c>
      <c r="D602" s="28">
        <v>5000</v>
      </c>
      <c r="E602" s="8"/>
    </row>
    <row r="603" spans="2:5" s="11" customFormat="1" ht="13.5">
      <c r="B603" s="24" t="s">
        <v>859</v>
      </c>
      <c r="C603" s="27" t="s">
        <v>860</v>
      </c>
      <c r="D603" s="28">
        <v>5000</v>
      </c>
      <c r="E603" s="8"/>
    </row>
    <row r="604" spans="2:5" s="11" customFormat="1" ht="13.5">
      <c r="B604" s="24" t="s">
        <v>861</v>
      </c>
      <c r="C604" s="27" t="s">
        <v>862</v>
      </c>
      <c r="D604" s="28">
        <v>5000</v>
      </c>
      <c r="E604" s="8"/>
    </row>
    <row r="605" spans="2:5" s="11" customFormat="1" ht="13.5">
      <c r="B605" s="24" t="s">
        <v>863</v>
      </c>
      <c r="C605" s="27" t="s">
        <v>864</v>
      </c>
      <c r="D605" s="28">
        <v>5000</v>
      </c>
      <c r="E605" s="8"/>
    </row>
    <row r="606" spans="2:5" s="11" customFormat="1" ht="13.5">
      <c r="B606" s="24" t="s">
        <v>865</v>
      </c>
      <c r="C606" s="27" t="s">
        <v>866</v>
      </c>
      <c r="D606" s="28">
        <v>5000</v>
      </c>
      <c r="E606" s="8"/>
    </row>
    <row r="607" spans="2:5" s="11" customFormat="1" ht="13.5">
      <c r="B607" s="24" t="s">
        <v>867</v>
      </c>
      <c r="C607" s="27" t="s">
        <v>868</v>
      </c>
      <c r="D607" s="28">
        <v>5000</v>
      </c>
      <c r="E607" s="8"/>
    </row>
    <row r="608" spans="2:5" s="11" customFormat="1" ht="13.5">
      <c r="B608" s="24" t="s">
        <v>869</v>
      </c>
      <c r="C608" s="27" t="s">
        <v>870</v>
      </c>
      <c r="D608" s="28">
        <v>5000</v>
      </c>
      <c r="E608" s="8"/>
    </row>
    <row r="609" spans="2:5" s="11" customFormat="1" ht="13.5">
      <c r="B609" s="24" t="s">
        <v>871</v>
      </c>
      <c r="C609" s="27" t="s">
        <v>872</v>
      </c>
      <c r="D609" s="28">
        <v>5000</v>
      </c>
      <c r="E609" s="8"/>
    </row>
    <row r="610" spans="2:5" s="11" customFormat="1" ht="13.5">
      <c r="B610" s="24" t="s">
        <v>873</v>
      </c>
      <c r="C610" s="27" t="s">
        <v>874</v>
      </c>
      <c r="D610" s="28">
        <v>5000</v>
      </c>
      <c r="E610" s="8"/>
    </row>
    <row r="611" spans="2:5" s="11" customFormat="1" ht="13.5">
      <c r="B611" s="24" t="s">
        <v>875</v>
      </c>
      <c r="C611" s="27" t="s">
        <v>876</v>
      </c>
      <c r="D611" s="28">
        <v>5000</v>
      </c>
      <c r="E611" s="8"/>
    </row>
    <row r="612" spans="2:5" s="11" customFormat="1" ht="13.5">
      <c r="B612" s="24" t="s">
        <v>877</v>
      </c>
      <c r="C612" s="27" t="s">
        <v>878</v>
      </c>
      <c r="D612" s="28">
        <v>5000</v>
      </c>
      <c r="E612" s="8"/>
    </row>
    <row r="613" spans="2:5" s="11" customFormat="1" ht="13.5">
      <c r="B613" s="24" t="s">
        <v>879</v>
      </c>
      <c r="C613" s="27" t="s">
        <v>880</v>
      </c>
      <c r="D613" s="28">
        <v>16032.97</v>
      </c>
      <c r="E613" s="8"/>
    </row>
    <row r="614" spans="2:5" s="11" customFormat="1" ht="13.5">
      <c r="B614" s="24" t="s">
        <v>881</v>
      </c>
      <c r="C614" s="27" t="s">
        <v>882</v>
      </c>
      <c r="D614" s="28">
        <v>16032.97</v>
      </c>
      <c r="E614" s="8"/>
    </row>
    <row r="615" spans="2:5" s="11" customFormat="1" ht="13.5">
      <c r="B615" s="24" t="s">
        <v>883</v>
      </c>
      <c r="C615" s="27" t="s">
        <v>884</v>
      </c>
      <c r="D615" s="28">
        <v>16032.97</v>
      </c>
      <c r="E615" s="8"/>
    </row>
    <row r="616" spans="2:5" s="11" customFormat="1" ht="13.5">
      <c r="B616" s="24" t="s">
        <v>885</v>
      </c>
      <c r="C616" s="27" t="s">
        <v>886</v>
      </c>
      <c r="D616" s="28">
        <v>16032.97</v>
      </c>
      <c r="E616" s="8"/>
    </row>
    <row r="617" spans="2:5" s="11" customFormat="1" ht="13.5">
      <c r="B617" s="24" t="s">
        <v>887</v>
      </c>
      <c r="C617" s="27" t="s">
        <v>888</v>
      </c>
      <c r="D617" s="28">
        <v>16032.97</v>
      </c>
      <c r="E617" s="8"/>
    </row>
    <row r="618" spans="2:5" s="11" customFormat="1" ht="13.5">
      <c r="B618" s="24" t="s">
        <v>889</v>
      </c>
      <c r="C618" s="27" t="s">
        <v>890</v>
      </c>
      <c r="D618" s="28">
        <v>16032.97</v>
      </c>
      <c r="E618" s="8"/>
    </row>
    <row r="619" spans="2:5" s="11" customFormat="1" ht="13.5">
      <c r="B619" s="24" t="s">
        <v>891</v>
      </c>
      <c r="C619" s="27" t="s">
        <v>892</v>
      </c>
      <c r="D619" s="28">
        <v>16032.97</v>
      </c>
      <c r="E619" s="8"/>
    </row>
    <row r="620" spans="2:5" s="11" customFormat="1" ht="13.5">
      <c r="B620" s="24" t="s">
        <v>893</v>
      </c>
      <c r="C620" s="27" t="s">
        <v>894</v>
      </c>
      <c r="D620" s="28">
        <v>16032.97</v>
      </c>
      <c r="E620" s="8"/>
    </row>
    <row r="621" spans="2:5" s="11" customFormat="1" ht="13.5">
      <c r="B621" s="24" t="s">
        <v>895</v>
      </c>
      <c r="C621" s="27" t="s">
        <v>896</v>
      </c>
      <c r="D621" s="28">
        <v>16032.97</v>
      </c>
      <c r="E621" s="8"/>
    </row>
    <row r="622" spans="2:5" s="11" customFormat="1" ht="13.5">
      <c r="B622" s="24" t="s">
        <v>897</v>
      </c>
      <c r="C622" s="27" t="s">
        <v>898</v>
      </c>
      <c r="D622" s="28">
        <v>16032.97</v>
      </c>
      <c r="E622" s="8"/>
    </row>
    <row r="623" spans="2:5" s="11" customFormat="1" ht="13.5">
      <c r="B623" s="24" t="s">
        <v>899</v>
      </c>
      <c r="C623" s="27" t="s">
        <v>900</v>
      </c>
      <c r="D623" s="28">
        <v>6705.93</v>
      </c>
      <c r="E623" s="8"/>
    </row>
    <row r="624" spans="2:5" s="11" customFormat="1" ht="13.5">
      <c r="B624" s="24" t="s">
        <v>901</v>
      </c>
      <c r="C624" s="27" t="s">
        <v>902</v>
      </c>
      <c r="D624" s="28">
        <v>6705.93</v>
      </c>
      <c r="E624" s="8"/>
    </row>
    <row r="625" spans="2:5" s="11" customFormat="1" ht="13.5">
      <c r="B625" s="24" t="s">
        <v>903</v>
      </c>
      <c r="C625" s="27" t="s">
        <v>904</v>
      </c>
      <c r="D625" s="28">
        <v>6705.93</v>
      </c>
      <c r="E625" s="8"/>
    </row>
    <row r="626" spans="2:5" s="11" customFormat="1" ht="13.5">
      <c r="B626" s="24" t="s">
        <v>905</v>
      </c>
      <c r="C626" s="27" t="s">
        <v>906</v>
      </c>
      <c r="D626" s="28">
        <v>6705.93</v>
      </c>
      <c r="E626" s="8"/>
    </row>
    <row r="627" spans="2:5" s="11" customFormat="1" ht="13.5">
      <c r="B627" s="24" t="s">
        <v>907</v>
      </c>
      <c r="C627" s="27" t="s">
        <v>908</v>
      </c>
      <c r="D627" s="28">
        <v>7070.87</v>
      </c>
      <c r="E627" s="8"/>
    </row>
    <row r="628" spans="2:5" s="11" customFormat="1" ht="13.5">
      <c r="B628" s="24" t="s">
        <v>909</v>
      </c>
      <c r="C628" s="27" t="s">
        <v>910</v>
      </c>
      <c r="D628" s="28">
        <v>7070.87</v>
      </c>
      <c r="E628" s="8"/>
    </row>
    <row r="629" spans="2:5" s="11" customFormat="1" ht="13.5">
      <c r="B629" s="24" t="s">
        <v>911</v>
      </c>
      <c r="C629" s="27" t="s">
        <v>912</v>
      </c>
      <c r="D629" s="28">
        <v>7070.87</v>
      </c>
      <c r="E629" s="8"/>
    </row>
    <row r="630" spans="2:5" s="11" customFormat="1" ht="13.5">
      <c r="B630" s="24" t="s">
        <v>913</v>
      </c>
      <c r="C630" s="27" t="s">
        <v>914</v>
      </c>
      <c r="D630" s="28">
        <v>5000</v>
      </c>
      <c r="E630" s="8"/>
    </row>
    <row r="631" spans="2:5" s="11" customFormat="1" ht="13.5">
      <c r="B631" s="53"/>
      <c r="C631" s="53" t="s">
        <v>266</v>
      </c>
      <c r="D631" s="54">
        <f>D632</f>
        <v>67048</v>
      </c>
      <c r="E631" s="8"/>
    </row>
    <row r="632" spans="2:5" s="11" customFormat="1" ht="13.5">
      <c r="B632" s="24"/>
      <c r="C632" s="34" t="s">
        <v>915</v>
      </c>
      <c r="D632" s="35">
        <f>SUM(D633:D639)</f>
        <v>67048</v>
      </c>
      <c r="E632" s="8"/>
    </row>
    <row r="633" spans="2:5" s="11" customFormat="1" ht="13.5">
      <c r="B633" s="24" t="s">
        <v>1102</v>
      </c>
      <c r="C633" s="31" t="s">
        <v>916</v>
      </c>
      <c r="D633" s="32">
        <v>29579.999999999996</v>
      </c>
      <c r="E633" s="8"/>
    </row>
    <row r="634" spans="2:5" s="11" customFormat="1" ht="13.5">
      <c r="B634" s="24" t="s">
        <v>917</v>
      </c>
      <c r="C634" s="31" t="s">
        <v>918</v>
      </c>
      <c r="D634" s="32">
        <v>4524</v>
      </c>
      <c r="E634" s="8"/>
    </row>
    <row r="635" spans="2:5" s="11" customFormat="1" ht="13.5">
      <c r="B635" s="24" t="s">
        <v>919</v>
      </c>
      <c r="C635" s="31" t="s">
        <v>920</v>
      </c>
      <c r="D635" s="32">
        <v>4524</v>
      </c>
      <c r="E635" s="8"/>
    </row>
    <row r="636" spans="2:5" s="11" customFormat="1" ht="13.5">
      <c r="B636" s="24" t="s">
        <v>921</v>
      </c>
      <c r="C636" s="31" t="s">
        <v>922</v>
      </c>
      <c r="D636" s="32">
        <v>9048</v>
      </c>
      <c r="E636" s="8"/>
    </row>
    <row r="637" spans="2:5" s="11" customFormat="1" ht="13.5">
      <c r="B637" s="24" t="s">
        <v>923</v>
      </c>
      <c r="C637" s="31" t="s">
        <v>924</v>
      </c>
      <c r="D637" s="32">
        <v>8003.9999999999991</v>
      </c>
      <c r="E637" s="8"/>
    </row>
    <row r="638" spans="2:5" s="11" customFormat="1" ht="13.5">
      <c r="B638" s="24" t="s">
        <v>925</v>
      </c>
      <c r="C638" s="31" t="s">
        <v>926</v>
      </c>
      <c r="D638" s="32">
        <v>5684</v>
      </c>
      <c r="E638" s="8"/>
    </row>
    <row r="639" spans="2:5" s="11" customFormat="1" ht="13.5">
      <c r="B639" s="24" t="s">
        <v>927</v>
      </c>
      <c r="C639" s="31" t="s">
        <v>928</v>
      </c>
      <c r="D639" s="32">
        <v>5684</v>
      </c>
      <c r="E639" s="8"/>
    </row>
    <row r="640" spans="2:5" s="13" customFormat="1" ht="15.75" customHeight="1">
      <c r="B640" s="20"/>
      <c r="C640" s="26" t="s">
        <v>929</v>
      </c>
      <c r="D640" s="21">
        <f>D641+D649+D658+D692+D700</f>
        <v>480563.30000000005</v>
      </c>
    </row>
    <row r="641" spans="2:5" s="14" customFormat="1" ht="12">
      <c r="B641" s="48"/>
      <c r="C641" s="48" t="s">
        <v>930</v>
      </c>
      <c r="D641" s="49">
        <f>D642</f>
        <v>62502</v>
      </c>
    </row>
    <row r="642" spans="2:5" s="11" customFormat="1" ht="13.5">
      <c r="B642" s="22"/>
      <c r="C642" s="22" t="s">
        <v>12</v>
      </c>
      <c r="D642" s="23">
        <f>D643</f>
        <v>62502</v>
      </c>
      <c r="E642" s="8"/>
    </row>
    <row r="643" spans="2:5" s="11" customFormat="1" ht="13.5">
      <c r="B643" s="53"/>
      <c r="C643" s="53" t="s">
        <v>266</v>
      </c>
      <c r="D643" s="54">
        <f>D644</f>
        <v>62502</v>
      </c>
      <c r="E643" s="8"/>
    </row>
    <row r="644" spans="2:5" s="11" customFormat="1" ht="13.5">
      <c r="B644" s="24"/>
      <c r="C644" s="34" t="s">
        <v>931</v>
      </c>
      <c r="D644" s="35">
        <f>D645+D646+D647+D648</f>
        <v>62502</v>
      </c>
      <c r="E644" s="8"/>
    </row>
    <row r="645" spans="2:5" s="11" customFormat="1" ht="13.5">
      <c r="B645" s="24" t="s">
        <v>932</v>
      </c>
      <c r="C645" s="31" t="s">
        <v>933</v>
      </c>
      <c r="D645" s="36">
        <v>8500</v>
      </c>
      <c r="E645" s="8"/>
    </row>
    <row r="646" spans="2:5" s="11" customFormat="1" ht="13.5">
      <c r="B646" s="24" t="s">
        <v>934</v>
      </c>
      <c r="C646" s="31" t="s">
        <v>935</v>
      </c>
      <c r="D646" s="32">
        <v>20000</v>
      </c>
      <c r="E646" s="8"/>
    </row>
    <row r="647" spans="2:5" s="11" customFormat="1" ht="13.5">
      <c r="B647" s="24" t="s">
        <v>936</v>
      </c>
      <c r="C647" s="31" t="s">
        <v>937</v>
      </c>
      <c r="D647" s="36">
        <v>4002</v>
      </c>
      <c r="E647" s="8"/>
    </row>
    <row r="648" spans="2:5" s="11" customFormat="1" ht="13.5">
      <c r="B648" s="24" t="s">
        <v>938</v>
      </c>
      <c r="C648" s="31" t="s">
        <v>939</v>
      </c>
      <c r="D648" s="32">
        <v>30000</v>
      </c>
      <c r="E648" s="8"/>
    </row>
    <row r="649" spans="2:5" s="14" customFormat="1" ht="12">
      <c r="B649" s="48"/>
      <c r="C649" s="48" t="s">
        <v>940</v>
      </c>
      <c r="D649" s="49">
        <f>D650</f>
        <v>17582.010000000002</v>
      </c>
    </row>
    <row r="650" spans="2:5" s="11" customFormat="1" ht="13.5">
      <c r="B650" s="22"/>
      <c r="C650" s="22" t="s">
        <v>12</v>
      </c>
      <c r="D650" s="23">
        <f>D651</f>
        <v>17582.010000000002</v>
      </c>
      <c r="E650" s="8"/>
    </row>
    <row r="651" spans="2:5" s="11" customFormat="1" ht="13.5">
      <c r="B651" s="53"/>
      <c r="C651" s="53" t="s">
        <v>38</v>
      </c>
      <c r="D651" s="54">
        <f>SUM(D652:D657)</f>
        <v>17582.010000000002</v>
      </c>
      <c r="E651" s="8"/>
    </row>
    <row r="652" spans="2:5" s="11" customFormat="1" ht="13.5">
      <c r="B652" s="24" t="s">
        <v>941</v>
      </c>
      <c r="C652" s="27" t="s">
        <v>942</v>
      </c>
      <c r="D652" s="28">
        <v>15080</v>
      </c>
      <c r="E652" s="8"/>
    </row>
    <row r="653" spans="2:5" s="11" customFormat="1" ht="13.5">
      <c r="B653" s="24" t="s">
        <v>943</v>
      </c>
      <c r="C653" s="27" t="s">
        <v>944</v>
      </c>
      <c r="D653" s="28">
        <v>2498.0100000000002</v>
      </c>
      <c r="E653" s="8"/>
    </row>
    <row r="654" spans="2:5" s="11" customFormat="1" ht="27">
      <c r="B654" s="24" t="s">
        <v>945</v>
      </c>
      <c r="C654" s="27" t="s">
        <v>946</v>
      </c>
      <c r="D654" s="28">
        <v>1</v>
      </c>
      <c r="E654" s="8"/>
    </row>
    <row r="655" spans="2:5" s="11" customFormat="1" ht="13.5">
      <c r="B655" s="24" t="s">
        <v>947</v>
      </c>
      <c r="C655" s="27" t="s">
        <v>948</v>
      </c>
      <c r="D655" s="28">
        <v>1</v>
      </c>
      <c r="E655" s="8"/>
    </row>
    <row r="656" spans="2:5" s="11" customFormat="1" ht="13.5">
      <c r="B656" s="24" t="s">
        <v>949</v>
      </c>
      <c r="C656" s="27" t="s">
        <v>942</v>
      </c>
      <c r="D656" s="28">
        <v>1</v>
      </c>
      <c r="E656" s="8"/>
    </row>
    <row r="657" spans="2:5" s="11" customFormat="1" ht="13.5">
      <c r="B657" s="24" t="s">
        <v>950</v>
      </c>
      <c r="C657" s="27" t="s">
        <v>942</v>
      </c>
      <c r="D657" s="28">
        <v>1</v>
      </c>
      <c r="E657" s="8"/>
    </row>
    <row r="658" spans="2:5" s="14" customFormat="1" ht="12">
      <c r="B658" s="48"/>
      <c r="C658" s="48" t="s">
        <v>951</v>
      </c>
      <c r="D658" s="49">
        <f>D659+D671+D676</f>
        <v>156656.69</v>
      </c>
    </row>
    <row r="659" spans="2:5" s="11" customFormat="1" ht="13.5">
      <c r="B659" s="22"/>
      <c r="C659" s="22" t="s">
        <v>12</v>
      </c>
      <c r="D659" s="23">
        <f>D660+D662+D664</f>
        <v>23774</v>
      </c>
      <c r="E659" s="8"/>
    </row>
    <row r="660" spans="2:5" s="11" customFormat="1" ht="13.5">
      <c r="B660" s="53"/>
      <c r="C660" s="53" t="s">
        <v>13</v>
      </c>
      <c r="D660" s="54">
        <f>D661</f>
        <v>3500</v>
      </c>
      <c r="E660" s="8"/>
    </row>
    <row r="661" spans="2:5" s="11" customFormat="1" ht="13.5">
      <c r="B661" s="24" t="s">
        <v>952</v>
      </c>
      <c r="C661" s="27" t="s">
        <v>953</v>
      </c>
      <c r="D661" s="28">
        <v>3500</v>
      </c>
      <c r="E661" s="8"/>
    </row>
    <row r="662" spans="2:5" s="11" customFormat="1" ht="13.5">
      <c r="B662" s="53"/>
      <c r="C662" s="53" t="s">
        <v>266</v>
      </c>
      <c r="D662" s="54">
        <f>D663</f>
        <v>5310</v>
      </c>
      <c r="E662" s="8"/>
    </row>
    <row r="663" spans="2:5" s="11" customFormat="1" ht="42" customHeight="1">
      <c r="B663" s="24" t="s">
        <v>954</v>
      </c>
      <c r="C663" s="31" t="s">
        <v>955</v>
      </c>
      <c r="D663" s="32">
        <v>5310</v>
      </c>
      <c r="E663" s="8"/>
    </row>
    <row r="664" spans="2:5" s="11" customFormat="1" ht="13.5">
      <c r="B664" s="53"/>
      <c r="C664" s="53" t="s">
        <v>239</v>
      </c>
      <c r="D664" s="54">
        <f>SUM(D665:D670)</f>
        <v>14964</v>
      </c>
      <c r="E664" s="8"/>
    </row>
    <row r="665" spans="2:5" s="11" customFormat="1" ht="13.5">
      <c r="B665" s="24" t="s">
        <v>956</v>
      </c>
      <c r="C665" s="24" t="s">
        <v>957</v>
      </c>
      <c r="D665" s="30">
        <v>2494</v>
      </c>
      <c r="E665" s="8"/>
    </row>
    <row r="666" spans="2:5" s="11" customFormat="1" ht="13.5">
      <c r="B666" s="24" t="s">
        <v>958</v>
      </c>
      <c r="C666" s="24" t="s">
        <v>957</v>
      </c>
      <c r="D666" s="30">
        <v>2494</v>
      </c>
      <c r="E666" s="8"/>
    </row>
    <row r="667" spans="2:5" s="11" customFormat="1" ht="13.5">
      <c r="B667" s="24" t="s">
        <v>959</v>
      </c>
      <c r="C667" s="24" t="s">
        <v>957</v>
      </c>
      <c r="D667" s="30">
        <v>2494</v>
      </c>
      <c r="E667" s="8"/>
    </row>
    <row r="668" spans="2:5" s="11" customFormat="1" ht="13.5">
      <c r="B668" s="24" t="s">
        <v>960</v>
      </c>
      <c r="C668" s="24" t="s">
        <v>957</v>
      </c>
      <c r="D668" s="30">
        <v>2494</v>
      </c>
      <c r="E668" s="8"/>
    </row>
    <row r="669" spans="2:5" s="11" customFormat="1" ht="13.5">
      <c r="B669" s="24" t="s">
        <v>961</v>
      </c>
      <c r="C669" s="24" t="s">
        <v>957</v>
      </c>
      <c r="D669" s="30">
        <v>2494</v>
      </c>
      <c r="E669" s="8"/>
    </row>
    <row r="670" spans="2:5" s="11" customFormat="1" ht="13.5">
      <c r="B670" s="24" t="s">
        <v>962</v>
      </c>
      <c r="C670" s="24" t="s">
        <v>957</v>
      </c>
      <c r="D670" s="30">
        <v>2494</v>
      </c>
      <c r="E670" s="8"/>
    </row>
    <row r="671" spans="2:5" s="11" customFormat="1" ht="13.5">
      <c r="B671" s="22"/>
      <c r="C671" s="22" t="s">
        <v>244</v>
      </c>
      <c r="D671" s="23">
        <f>D672</f>
        <v>4934.01</v>
      </c>
      <c r="E671" s="8"/>
    </row>
    <row r="672" spans="2:5" s="11" customFormat="1" ht="13.5">
      <c r="B672" s="53"/>
      <c r="C672" s="53" t="s">
        <v>239</v>
      </c>
      <c r="D672" s="54">
        <f>D673</f>
        <v>4934.01</v>
      </c>
      <c r="E672" s="8"/>
    </row>
    <row r="673" spans="2:6" s="11" customFormat="1" ht="13.5">
      <c r="B673" s="34"/>
      <c r="C673" s="34" t="s">
        <v>963</v>
      </c>
      <c r="D673" s="44">
        <f>SUM(D674:D675)</f>
        <v>4934.01</v>
      </c>
      <c r="E673" s="8"/>
    </row>
    <row r="674" spans="2:6" s="11" customFormat="1" ht="27">
      <c r="B674" s="24" t="s">
        <v>964</v>
      </c>
      <c r="C674" s="24" t="s">
        <v>965</v>
      </c>
      <c r="D674" s="25">
        <v>2467.0100000000002</v>
      </c>
      <c r="E674" s="8"/>
    </row>
    <row r="675" spans="2:6" s="11" customFormat="1" ht="27">
      <c r="B675" s="24" t="s">
        <v>966</v>
      </c>
      <c r="C675" s="24" t="s">
        <v>965</v>
      </c>
      <c r="D675" s="25">
        <v>2467</v>
      </c>
      <c r="E675" s="8"/>
    </row>
    <row r="676" spans="2:6" s="11" customFormat="1" ht="13.5">
      <c r="B676" s="22"/>
      <c r="C676" s="22" t="s">
        <v>54</v>
      </c>
      <c r="D676" s="23">
        <f>D677+D680+D682</f>
        <v>127948.68</v>
      </c>
      <c r="E676" s="8"/>
    </row>
    <row r="677" spans="2:6" s="11" customFormat="1" ht="13.5">
      <c r="B677" s="53"/>
      <c r="C677" s="53" t="s">
        <v>38</v>
      </c>
      <c r="D677" s="54">
        <f>SUM(D678:D679)</f>
        <v>25868.68</v>
      </c>
      <c r="E677" s="8"/>
    </row>
    <row r="678" spans="2:6" s="11" customFormat="1" ht="13.5">
      <c r="B678" s="24" t="s">
        <v>967</v>
      </c>
      <c r="C678" s="27" t="s">
        <v>969</v>
      </c>
      <c r="D678" s="28">
        <v>21460.68</v>
      </c>
      <c r="E678" s="8"/>
    </row>
    <row r="679" spans="2:6" s="11" customFormat="1" ht="13.5">
      <c r="B679" s="24" t="s">
        <v>968</v>
      </c>
      <c r="C679" s="27" t="s">
        <v>970</v>
      </c>
      <c r="D679" s="28">
        <v>4408</v>
      </c>
      <c r="E679" s="8"/>
    </row>
    <row r="680" spans="2:6" s="11" customFormat="1" ht="13.5">
      <c r="B680" s="53"/>
      <c r="C680" s="53" t="s">
        <v>266</v>
      </c>
      <c r="D680" s="54">
        <f>D681</f>
        <v>44196</v>
      </c>
      <c r="E680" s="8"/>
    </row>
    <row r="681" spans="2:6" s="11" customFormat="1" ht="27">
      <c r="B681" s="68" t="s">
        <v>971</v>
      </c>
      <c r="C681" s="69" t="s">
        <v>1126</v>
      </c>
      <c r="D681" s="70">
        <v>44196</v>
      </c>
      <c r="E681" s="73">
        <f>7366+7366</f>
        <v>14732</v>
      </c>
      <c r="F681" s="72">
        <f>D681-E681</f>
        <v>29464</v>
      </c>
    </row>
    <row r="682" spans="2:6" s="11" customFormat="1" ht="13.5">
      <c r="B682" s="53"/>
      <c r="C682" s="53" t="s">
        <v>239</v>
      </c>
      <c r="D682" s="54">
        <f>SUM(D683:D691)</f>
        <v>57884</v>
      </c>
      <c r="E682" s="8"/>
    </row>
    <row r="683" spans="2:6" s="11" customFormat="1" ht="13.5">
      <c r="B683" s="24" t="s">
        <v>972</v>
      </c>
      <c r="C683" s="24" t="s">
        <v>973</v>
      </c>
      <c r="D683" s="25">
        <v>8700</v>
      </c>
      <c r="E683" s="8"/>
    </row>
    <row r="684" spans="2:6" s="11" customFormat="1" ht="13.5">
      <c r="B684" s="24" t="s">
        <v>974</v>
      </c>
      <c r="C684" s="24" t="s">
        <v>973</v>
      </c>
      <c r="D684" s="25">
        <v>8700</v>
      </c>
      <c r="E684" s="8"/>
    </row>
    <row r="685" spans="2:6" s="11" customFormat="1" ht="13.5">
      <c r="B685" s="24" t="s">
        <v>975</v>
      </c>
      <c r="C685" s="24" t="s">
        <v>976</v>
      </c>
      <c r="D685" s="25">
        <v>6844</v>
      </c>
      <c r="E685" s="8"/>
    </row>
    <row r="686" spans="2:6" s="11" customFormat="1" ht="13.5">
      <c r="B686" s="24" t="s">
        <v>977</v>
      </c>
      <c r="C686" s="24" t="s">
        <v>976</v>
      </c>
      <c r="D686" s="25">
        <v>5220</v>
      </c>
      <c r="E686" s="8"/>
    </row>
    <row r="687" spans="2:6" s="11" customFormat="1" ht="13.5">
      <c r="B687" s="24" t="s">
        <v>978</v>
      </c>
      <c r="C687" s="24" t="s">
        <v>979</v>
      </c>
      <c r="D687" s="25">
        <v>5684</v>
      </c>
      <c r="E687" s="8"/>
    </row>
    <row r="688" spans="2:6" s="11" customFormat="1" ht="13.5">
      <c r="B688" s="24" t="s">
        <v>980</v>
      </c>
      <c r="C688" s="24" t="s">
        <v>979</v>
      </c>
      <c r="D688" s="25">
        <v>5684</v>
      </c>
      <c r="E688" s="8"/>
    </row>
    <row r="689" spans="2:5" s="11" customFormat="1" ht="13.5">
      <c r="B689" s="24" t="s">
        <v>981</v>
      </c>
      <c r="C689" s="24" t="s">
        <v>979</v>
      </c>
      <c r="D689" s="25">
        <v>5684</v>
      </c>
      <c r="E689" s="8"/>
    </row>
    <row r="690" spans="2:5" s="11" customFormat="1" ht="13.5">
      <c r="B690" s="24" t="s">
        <v>982</v>
      </c>
      <c r="C690" s="24" t="s">
        <v>979</v>
      </c>
      <c r="D690" s="25">
        <v>5684</v>
      </c>
      <c r="E690" s="8"/>
    </row>
    <row r="691" spans="2:5" s="11" customFormat="1" ht="13.5">
      <c r="B691" s="24" t="s">
        <v>983</v>
      </c>
      <c r="C691" s="24" t="s">
        <v>979</v>
      </c>
      <c r="D691" s="25">
        <v>5684</v>
      </c>
      <c r="E691" s="8"/>
    </row>
    <row r="692" spans="2:5" s="14" customFormat="1" ht="12">
      <c r="B692" s="48"/>
      <c r="C692" s="48" t="s">
        <v>984</v>
      </c>
      <c r="D692" s="49">
        <f>D693</f>
        <v>52842</v>
      </c>
    </row>
    <row r="693" spans="2:5" s="11" customFormat="1" ht="13.5">
      <c r="B693" s="22"/>
      <c r="C693" s="22" t="s">
        <v>12</v>
      </c>
      <c r="D693" s="23">
        <f>D694+D697</f>
        <v>52842</v>
      </c>
      <c r="E693" s="8"/>
    </row>
    <row r="694" spans="2:5" s="11" customFormat="1" ht="13.5">
      <c r="B694" s="53"/>
      <c r="C694" s="53" t="s">
        <v>266</v>
      </c>
      <c r="D694" s="54">
        <f>SUM(D695:D696)</f>
        <v>2842</v>
      </c>
      <c r="E694" s="8"/>
    </row>
    <row r="695" spans="2:5" s="11" customFormat="1" ht="13.5">
      <c r="B695" s="24" t="s">
        <v>985</v>
      </c>
      <c r="C695" s="31" t="s">
        <v>986</v>
      </c>
      <c r="D695" s="36">
        <v>0</v>
      </c>
      <c r="E695" s="8"/>
    </row>
    <row r="696" spans="2:5" s="11" customFormat="1" ht="13.5">
      <c r="B696" s="24" t="s">
        <v>987</v>
      </c>
      <c r="C696" s="31" t="s">
        <v>988</v>
      </c>
      <c r="D696" s="36">
        <v>2842</v>
      </c>
      <c r="E696" s="8"/>
    </row>
    <row r="697" spans="2:5" s="11" customFormat="1" ht="13.5">
      <c r="B697" s="53"/>
      <c r="C697" s="53" t="s">
        <v>1079</v>
      </c>
      <c r="D697" s="54">
        <f>SUM(D698:D699)</f>
        <v>50000</v>
      </c>
      <c r="E697" s="8"/>
    </row>
    <row r="698" spans="2:5" s="11" customFormat="1" ht="13.5">
      <c r="B698" s="24" t="s">
        <v>989</v>
      </c>
      <c r="C698" s="43" t="s">
        <v>1098</v>
      </c>
      <c r="D698" s="36">
        <v>42000</v>
      </c>
      <c r="E698" s="8"/>
    </row>
    <row r="699" spans="2:5" s="11" customFormat="1" ht="13.5">
      <c r="B699" s="24" t="s">
        <v>990</v>
      </c>
      <c r="C699" s="31" t="s">
        <v>1099</v>
      </c>
      <c r="D699" s="36">
        <v>8000</v>
      </c>
      <c r="E699" s="8"/>
    </row>
    <row r="700" spans="2:5" s="14" customFormat="1" ht="12">
      <c r="B700" s="48"/>
      <c r="C700" s="48" t="s">
        <v>991</v>
      </c>
      <c r="D700" s="49">
        <f>D701+D734</f>
        <v>190980.6</v>
      </c>
    </row>
    <row r="701" spans="2:5" s="11" customFormat="1" ht="13.5">
      <c r="B701" s="22"/>
      <c r="C701" s="22" t="s">
        <v>12</v>
      </c>
      <c r="D701" s="23">
        <f>D702</f>
        <v>190976.6</v>
      </c>
      <c r="E701" s="8"/>
    </row>
    <row r="702" spans="2:5" s="11" customFormat="1" ht="13.5">
      <c r="B702" s="53"/>
      <c r="C702" s="53" t="s">
        <v>13</v>
      </c>
      <c r="D702" s="54">
        <f>SUM(D703:D733)</f>
        <v>190976.6</v>
      </c>
      <c r="E702" s="8"/>
    </row>
    <row r="703" spans="2:5" s="11" customFormat="1" ht="13.5">
      <c r="B703" s="24" t="s">
        <v>992</v>
      </c>
      <c r="C703" s="27" t="s">
        <v>993</v>
      </c>
      <c r="D703" s="28">
        <v>1</v>
      </c>
      <c r="E703" s="8"/>
    </row>
    <row r="704" spans="2:5" s="11" customFormat="1" ht="13.5">
      <c r="B704" s="24" t="s">
        <v>994</v>
      </c>
      <c r="C704" s="27" t="s">
        <v>995</v>
      </c>
      <c r="D704" s="28">
        <v>3500</v>
      </c>
      <c r="E704" s="8"/>
    </row>
    <row r="705" spans="2:5" s="11" customFormat="1" ht="13.5">
      <c r="B705" s="24" t="s">
        <v>996</v>
      </c>
      <c r="C705" s="27" t="s">
        <v>997</v>
      </c>
      <c r="D705" s="28">
        <v>1</v>
      </c>
      <c r="E705" s="8"/>
    </row>
    <row r="706" spans="2:5" s="11" customFormat="1" ht="13.5">
      <c r="B706" s="24" t="s">
        <v>998</v>
      </c>
      <c r="C706" s="27" t="s">
        <v>999</v>
      </c>
      <c r="D706" s="28">
        <v>1</v>
      </c>
      <c r="E706" s="8"/>
    </row>
    <row r="707" spans="2:5" s="11" customFormat="1" ht="13.5">
      <c r="B707" s="24" t="s">
        <v>1000</v>
      </c>
      <c r="C707" s="27" t="s">
        <v>1001</v>
      </c>
      <c r="D707" s="28">
        <v>1</v>
      </c>
      <c r="E707" s="8"/>
    </row>
    <row r="708" spans="2:5" s="11" customFormat="1" ht="13.5">
      <c r="B708" s="24" t="s">
        <v>1002</v>
      </c>
      <c r="C708" s="27" t="s">
        <v>1003</v>
      </c>
      <c r="D708" s="28">
        <v>1</v>
      </c>
      <c r="E708" s="8"/>
    </row>
    <row r="709" spans="2:5" s="11" customFormat="1" ht="13.5">
      <c r="B709" s="24" t="s">
        <v>1004</v>
      </c>
      <c r="C709" s="27" t="s">
        <v>1005</v>
      </c>
      <c r="D709" s="28">
        <v>1</v>
      </c>
      <c r="E709" s="8"/>
    </row>
    <row r="710" spans="2:5" s="11" customFormat="1" ht="13.5">
      <c r="B710" s="24" t="s">
        <v>1006</v>
      </c>
      <c r="C710" s="27" t="s">
        <v>1007</v>
      </c>
      <c r="D710" s="28">
        <v>1</v>
      </c>
      <c r="E710" s="8"/>
    </row>
    <row r="711" spans="2:5" s="11" customFormat="1" ht="13.5">
      <c r="B711" s="24" t="s">
        <v>1008</v>
      </c>
      <c r="C711" s="27" t="s">
        <v>1009</v>
      </c>
      <c r="D711" s="28">
        <v>1</v>
      </c>
      <c r="E711" s="8"/>
    </row>
    <row r="712" spans="2:5" s="11" customFormat="1" ht="13.5">
      <c r="B712" s="24" t="s">
        <v>1010</v>
      </c>
      <c r="C712" s="27" t="s">
        <v>1011</v>
      </c>
      <c r="D712" s="28">
        <v>1</v>
      </c>
      <c r="E712" s="8"/>
    </row>
    <row r="713" spans="2:5" s="11" customFormat="1" ht="13.5">
      <c r="B713" s="24" t="s">
        <v>1012</v>
      </c>
      <c r="C713" s="27" t="s">
        <v>1013</v>
      </c>
      <c r="D713" s="28">
        <v>1</v>
      </c>
      <c r="E713" s="8"/>
    </row>
    <row r="714" spans="2:5" s="11" customFormat="1" ht="13.5">
      <c r="B714" s="24" t="s">
        <v>1014</v>
      </c>
      <c r="C714" s="27" t="s">
        <v>1015</v>
      </c>
      <c r="D714" s="28">
        <v>1</v>
      </c>
      <c r="E714" s="8"/>
    </row>
    <row r="715" spans="2:5" s="11" customFormat="1" ht="13.5">
      <c r="B715" s="24" t="s">
        <v>1016</v>
      </c>
      <c r="C715" s="27" t="s">
        <v>1017</v>
      </c>
      <c r="D715" s="28">
        <v>1</v>
      </c>
      <c r="E715" s="8"/>
    </row>
    <row r="716" spans="2:5" s="11" customFormat="1" ht="13.5">
      <c r="B716" s="24" t="s">
        <v>1018</v>
      </c>
      <c r="C716" s="27" t="s">
        <v>1019</v>
      </c>
      <c r="D716" s="28">
        <v>1</v>
      </c>
      <c r="E716" s="8"/>
    </row>
    <row r="717" spans="2:5" s="11" customFormat="1" ht="13.5">
      <c r="B717" s="24" t="s">
        <v>1020</v>
      </c>
      <c r="C717" s="27" t="s">
        <v>1021</v>
      </c>
      <c r="D717" s="28">
        <v>1</v>
      </c>
      <c r="E717" s="8"/>
    </row>
    <row r="718" spans="2:5" s="11" customFormat="1" ht="13.5">
      <c r="B718" s="24" t="s">
        <v>1022</v>
      </c>
      <c r="C718" s="27" t="s">
        <v>1023</v>
      </c>
      <c r="D718" s="28">
        <v>1</v>
      </c>
      <c r="E718" s="8"/>
    </row>
    <row r="719" spans="2:5" s="11" customFormat="1" ht="13.5">
      <c r="B719" s="24" t="s">
        <v>1024</v>
      </c>
      <c r="C719" s="27" t="s">
        <v>1025</v>
      </c>
      <c r="D719" s="28">
        <v>1</v>
      </c>
      <c r="E719" s="8"/>
    </row>
    <row r="720" spans="2:5" s="11" customFormat="1" ht="13.5">
      <c r="B720" s="24" t="s">
        <v>1026</v>
      </c>
      <c r="C720" s="27" t="s">
        <v>1027</v>
      </c>
      <c r="D720" s="28">
        <v>1</v>
      </c>
      <c r="E720" s="8"/>
    </row>
    <row r="721" spans="2:5" s="11" customFormat="1" ht="13.5">
      <c r="B721" s="24" t="s">
        <v>1028</v>
      </c>
      <c r="C721" s="27" t="s">
        <v>1029</v>
      </c>
      <c r="D721" s="28">
        <v>1</v>
      </c>
      <c r="E721" s="8"/>
    </row>
    <row r="722" spans="2:5" s="11" customFormat="1" ht="13.5">
      <c r="B722" s="24" t="s">
        <v>1030</v>
      </c>
      <c r="C722" s="27" t="s">
        <v>1031</v>
      </c>
      <c r="D722" s="28">
        <v>1</v>
      </c>
      <c r="E722" s="8"/>
    </row>
    <row r="723" spans="2:5" s="11" customFormat="1" ht="13.5">
      <c r="B723" s="24" t="s">
        <v>1032</v>
      </c>
      <c r="C723" s="27" t="s">
        <v>1033</v>
      </c>
      <c r="D723" s="28">
        <v>1</v>
      </c>
      <c r="E723" s="8"/>
    </row>
    <row r="724" spans="2:5" s="11" customFormat="1" ht="13.5">
      <c r="B724" s="24" t="s">
        <v>1034</v>
      </c>
      <c r="C724" s="27" t="s">
        <v>1035</v>
      </c>
      <c r="D724" s="28">
        <v>1</v>
      </c>
      <c r="E724" s="8"/>
    </row>
    <row r="725" spans="2:5" s="11" customFormat="1" ht="13.5">
      <c r="B725" s="24" t="s">
        <v>1036</v>
      </c>
      <c r="C725" s="27" t="s">
        <v>1037</v>
      </c>
      <c r="D725" s="28">
        <v>1</v>
      </c>
      <c r="E725" s="8"/>
    </row>
    <row r="726" spans="2:5" s="11" customFormat="1" ht="13.5">
      <c r="B726" s="24" t="s">
        <v>1038</v>
      </c>
      <c r="C726" s="27" t="s">
        <v>1039</v>
      </c>
      <c r="D726" s="28">
        <v>1</v>
      </c>
      <c r="E726" s="8"/>
    </row>
    <row r="727" spans="2:5" s="11" customFormat="1" ht="13.5">
      <c r="B727" s="24" t="s">
        <v>1040</v>
      </c>
      <c r="C727" s="27" t="s">
        <v>1041</v>
      </c>
      <c r="D727" s="28">
        <v>1</v>
      </c>
      <c r="E727" s="8"/>
    </row>
    <row r="728" spans="2:5" s="11" customFormat="1" ht="13.5">
      <c r="B728" s="24" t="s">
        <v>1042</v>
      </c>
      <c r="C728" s="27" t="s">
        <v>1043</v>
      </c>
      <c r="D728" s="28">
        <v>183001.60000000001</v>
      </c>
      <c r="E728" s="8"/>
    </row>
    <row r="729" spans="2:5" s="11" customFormat="1" ht="13.5">
      <c r="B729" s="24" t="s">
        <v>1044</v>
      </c>
      <c r="C729" s="27" t="s">
        <v>1045</v>
      </c>
      <c r="D729" s="28">
        <v>400</v>
      </c>
      <c r="E729" s="8"/>
    </row>
    <row r="730" spans="2:5" s="11" customFormat="1" ht="13.5">
      <c r="B730" s="24" t="s">
        <v>1046</v>
      </c>
      <c r="C730" s="27" t="s">
        <v>1047</v>
      </c>
      <c r="D730" s="28">
        <v>400</v>
      </c>
      <c r="E730" s="8"/>
    </row>
    <row r="731" spans="2:5" s="11" customFormat="1" ht="13.5">
      <c r="B731" s="24" t="s">
        <v>1048</v>
      </c>
      <c r="C731" s="27" t="s">
        <v>1047</v>
      </c>
      <c r="D731" s="28">
        <v>400</v>
      </c>
      <c r="E731" s="8"/>
    </row>
    <row r="732" spans="2:5" s="11" customFormat="1" ht="13.5">
      <c r="B732" s="24" t="s">
        <v>1049</v>
      </c>
      <c r="C732" s="27" t="s">
        <v>1050</v>
      </c>
      <c r="D732" s="28">
        <v>3250</v>
      </c>
      <c r="E732" s="8"/>
    </row>
    <row r="733" spans="2:5" s="11" customFormat="1" ht="13.5">
      <c r="B733" s="24" t="s">
        <v>1051</v>
      </c>
      <c r="C733" s="27" t="s">
        <v>1052</v>
      </c>
      <c r="D733" s="28">
        <v>1</v>
      </c>
      <c r="E733" s="8"/>
    </row>
    <row r="734" spans="2:5" s="11" customFormat="1" ht="13.5">
      <c r="B734" s="22"/>
      <c r="C734" s="22" t="s">
        <v>54</v>
      </c>
      <c r="D734" s="23">
        <f>D735</f>
        <v>4</v>
      </c>
      <c r="E734" s="8"/>
    </row>
    <row r="735" spans="2:5" s="11" customFormat="1" ht="13.5">
      <c r="B735" s="53"/>
      <c r="C735" s="53" t="s">
        <v>13</v>
      </c>
      <c r="D735" s="54">
        <f>SUM(D736:D739)</f>
        <v>4</v>
      </c>
      <c r="E735" s="8"/>
    </row>
    <row r="736" spans="2:5" s="11" customFormat="1" ht="13.5">
      <c r="B736" s="24" t="s">
        <v>1053</v>
      </c>
      <c r="C736" s="27" t="s">
        <v>1054</v>
      </c>
      <c r="D736" s="28">
        <v>1</v>
      </c>
      <c r="E736" s="8"/>
    </row>
    <row r="737" spans="2:5" s="11" customFormat="1" ht="13.5">
      <c r="B737" s="24" t="s">
        <v>1055</v>
      </c>
      <c r="C737" s="27" t="s">
        <v>1056</v>
      </c>
      <c r="D737" s="28">
        <v>1</v>
      </c>
      <c r="E737" s="8"/>
    </row>
    <row r="738" spans="2:5" s="11" customFormat="1" ht="13.5">
      <c r="B738" s="24" t="s">
        <v>1057</v>
      </c>
      <c r="C738" s="27" t="s">
        <v>1058</v>
      </c>
      <c r="D738" s="28">
        <v>1</v>
      </c>
      <c r="E738" s="8"/>
    </row>
    <row r="739" spans="2:5" s="11" customFormat="1" ht="13.5">
      <c r="B739" s="24" t="s">
        <v>1059</v>
      </c>
      <c r="C739" s="27" t="s">
        <v>1060</v>
      </c>
      <c r="D739" s="28">
        <v>1</v>
      </c>
      <c r="E739" s="8"/>
    </row>
    <row r="740" spans="2:5" s="13" customFormat="1" ht="15.75" customHeight="1">
      <c r="B740" s="20"/>
      <c r="C740" s="26" t="s">
        <v>1061</v>
      </c>
      <c r="D740" s="21">
        <f>D741</f>
        <v>2</v>
      </c>
    </row>
    <row r="741" spans="2:5" s="14" customFormat="1" ht="12">
      <c r="B741" s="48"/>
      <c r="C741" s="48" t="s">
        <v>1062</v>
      </c>
      <c r="D741" s="49">
        <f>D742</f>
        <v>2</v>
      </c>
    </row>
    <row r="742" spans="2:5" s="11" customFormat="1" ht="13.5">
      <c r="B742" s="22"/>
      <c r="C742" s="22" t="s">
        <v>12</v>
      </c>
      <c r="D742" s="23">
        <f>D743</f>
        <v>2</v>
      </c>
      <c r="E742" s="8"/>
    </row>
    <row r="743" spans="2:5" s="11" customFormat="1" ht="13.5">
      <c r="B743" s="53"/>
      <c r="C743" s="53" t="s">
        <v>38</v>
      </c>
      <c r="D743" s="54">
        <f>D744+D745</f>
        <v>2</v>
      </c>
      <c r="E743" s="8"/>
    </row>
    <row r="744" spans="2:5" s="11" customFormat="1" ht="13.5">
      <c r="B744" s="24" t="s">
        <v>1063</v>
      </c>
      <c r="C744" s="27" t="s">
        <v>1064</v>
      </c>
      <c r="D744" s="28">
        <v>1</v>
      </c>
      <c r="E744" s="8"/>
    </row>
    <row r="745" spans="2:5" s="11" customFormat="1" ht="13.5">
      <c r="B745" s="24" t="s">
        <v>1065</v>
      </c>
      <c r="C745" s="27" t="s">
        <v>1066</v>
      </c>
      <c r="D745" s="28">
        <v>1</v>
      </c>
      <c r="E745" s="8"/>
    </row>
    <row r="746" spans="2:5" s="15" customFormat="1">
      <c r="B746" s="18"/>
      <c r="C746" s="18" t="s">
        <v>1067</v>
      </c>
      <c r="D746" s="19">
        <f>D747</f>
        <v>49136</v>
      </c>
    </row>
    <row r="747" spans="2:5" s="13" customFormat="1" ht="15.75" customHeight="1">
      <c r="B747" s="20"/>
      <c r="C747" s="26" t="s">
        <v>1068</v>
      </c>
      <c r="D747" s="21">
        <f>D748</f>
        <v>49136</v>
      </c>
    </row>
    <row r="748" spans="2:5" s="14" customFormat="1" ht="12">
      <c r="B748" s="48"/>
      <c r="C748" s="48" t="s">
        <v>1068</v>
      </c>
      <c r="D748" s="49">
        <f>D749+D755+D759</f>
        <v>49136</v>
      </c>
    </row>
    <row r="749" spans="2:5" s="11" customFormat="1" ht="13.5">
      <c r="B749" s="45"/>
      <c r="C749" s="45" t="s">
        <v>12</v>
      </c>
      <c r="D749" s="46">
        <f>D750+D753</f>
        <v>17284</v>
      </c>
      <c r="E749" s="8"/>
    </row>
    <row r="750" spans="2:5" s="11" customFormat="1" ht="13.5">
      <c r="B750" s="55"/>
      <c r="C750" s="55" t="s">
        <v>266</v>
      </c>
      <c r="D750" s="56">
        <f>SUM(D751:D752)</f>
        <v>8096.7999999999993</v>
      </c>
      <c r="E750" s="8"/>
    </row>
    <row r="751" spans="2:5" s="11" customFormat="1" ht="13.5">
      <c r="B751" s="33" t="s">
        <v>1069</v>
      </c>
      <c r="C751" s="27" t="s">
        <v>1070</v>
      </c>
      <c r="D751" s="41">
        <v>3468.4</v>
      </c>
      <c r="E751" s="8"/>
    </row>
    <row r="752" spans="2:5" s="11" customFormat="1" ht="13.5">
      <c r="B752" s="33" t="s">
        <v>1071</v>
      </c>
      <c r="C752" s="27" t="s">
        <v>1072</v>
      </c>
      <c r="D752" s="41">
        <v>4628.3999999999996</v>
      </c>
      <c r="E752" s="8"/>
    </row>
    <row r="753" spans="2:5" s="11" customFormat="1" ht="13.5">
      <c r="B753" s="55"/>
      <c r="C753" s="55" t="s">
        <v>239</v>
      </c>
      <c r="D753" s="56">
        <f>D754</f>
        <v>9187.2000000000007</v>
      </c>
      <c r="E753" s="8"/>
    </row>
    <row r="754" spans="2:5" s="11" customFormat="1" ht="13.5">
      <c r="B754" s="33" t="s">
        <v>1073</v>
      </c>
      <c r="C754" s="33" t="s">
        <v>1074</v>
      </c>
      <c r="D754" s="47">
        <v>9187.2000000000007</v>
      </c>
      <c r="E754" s="8"/>
    </row>
    <row r="755" spans="2:5" s="11" customFormat="1" ht="13.5">
      <c r="B755" s="45"/>
      <c r="C755" s="22" t="s">
        <v>244</v>
      </c>
      <c r="D755" s="46">
        <f>D756</f>
        <v>17932</v>
      </c>
      <c r="E755" s="8"/>
    </row>
    <row r="756" spans="2:5" s="11" customFormat="1" ht="13.5">
      <c r="B756" s="55"/>
      <c r="C756" s="55" t="s">
        <v>266</v>
      </c>
      <c r="D756" s="56">
        <f>SUM(D757:D758)</f>
        <v>17932</v>
      </c>
      <c r="E756" s="8"/>
    </row>
    <row r="757" spans="2:5" s="11" customFormat="1" ht="13.5">
      <c r="B757" s="33" t="s">
        <v>1075</v>
      </c>
      <c r="C757" s="33" t="s">
        <v>1076</v>
      </c>
      <c r="D757" s="32">
        <v>8966</v>
      </c>
      <c r="E757" s="8"/>
    </row>
    <row r="758" spans="2:5" s="11" customFormat="1" ht="13.5">
      <c r="B758" s="33" t="s">
        <v>1077</v>
      </c>
      <c r="C758" s="33" t="s">
        <v>1076</v>
      </c>
      <c r="D758" s="32">
        <v>8966</v>
      </c>
      <c r="E758" s="8"/>
    </row>
    <row r="759" spans="2:5" s="11" customFormat="1" ht="13.5">
      <c r="B759" s="45"/>
      <c r="C759" s="22" t="s">
        <v>54</v>
      </c>
      <c r="D759" s="46">
        <f>D760</f>
        <v>13920</v>
      </c>
      <c r="E759" s="8"/>
    </row>
    <row r="760" spans="2:5" s="11" customFormat="1" ht="13.5">
      <c r="B760" s="55"/>
      <c r="C760" s="55" t="s">
        <v>1104</v>
      </c>
      <c r="D760" s="56">
        <f>SUM(D761:D761)</f>
        <v>13920</v>
      </c>
      <c r="E760" s="8"/>
    </row>
    <row r="761" spans="2:5" s="11" customFormat="1" ht="27">
      <c r="B761" s="58" t="s">
        <v>1082</v>
      </c>
      <c r="C761" s="58" t="s">
        <v>1121</v>
      </c>
      <c r="D761" s="59">
        <v>13920</v>
      </c>
      <c r="E761" s="10" t="s">
        <v>1120</v>
      </c>
    </row>
    <row r="762" spans="2:5" ht="31.5" customHeight="1">
      <c r="B762" s="3"/>
      <c r="C762" s="2" t="s">
        <v>8</v>
      </c>
      <c r="D762" s="19">
        <f>D8+D42+D746</f>
        <v>41789954.43</v>
      </c>
    </row>
    <row r="764" spans="2:5">
      <c r="D764" s="4"/>
    </row>
    <row r="765" spans="2:5">
      <c r="D765" s="64" t="s">
        <v>1118</v>
      </c>
      <c r="E765" s="65">
        <v>36771427.469999999</v>
      </c>
    </row>
    <row r="766" spans="2:5">
      <c r="D766" s="64" t="s">
        <v>1119</v>
      </c>
      <c r="E766" s="65">
        <v>1013607.74</v>
      </c>
    </row>
    <row r="767" spans="2:5">
      <c r="D767" s="64" t="s">
        <v>1120</v>
      </c>
      <c r="E767" s="65">
        <f>3990999.22+13920</f>
        <v>4004919.22</v>
      </c>
    </row>
    <row r="768" spans="2:5">
      <c r="D768" s="64"/>
      <c r="E768" s="65">
        <v>-80441.399999999994</v>
      </c>
    </row>
    <row r="769" spans="4:5">
      <c r="D769" s="66"/>
      <c r="E769" s="67">
        <f>SUM(E765:E768)</f>
        <v>41709513.030000001</v>
      </c>
    </row>
    <row r="770" spans="4:5">
      <c r="D770" s="5"/>
      <c r="E770" s="57">
        <f>D762-E769</f>
        <v>80441.39999999851</v>
      </c>
    </row>
    <row r="772" spans="4:5">
      <c r="D772" s="6"/>
    </row>
  </sheetData>
  <autoFilter ref="B7:E762"/>
  <mergeCells count="4">
    <mergeCell ref="D1:D2"/>
    <mergeCell ref="B3:D3"/>
    <mergeCell ref="B4:D4"/>
    <mergeCell ref="B5:D5"/>
  </mergeCells>
  <printOptions horizontalCentered="1"/>
  <pageMargins left="0.39370078740157483" right="0.39370078740157483" top="0.74803149606299213" bottom="0.74803149606299213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72"/>
  <sheetViews>
    <sheetView showGridLines="0" topLeftCell="A265" zoomScaleNormal="100" workbookViewId="0">
      <selection activeCell="C774" sqref="C774"/>
    </sheetView>
  </sheetViews>
  <sheetFormatPr baseColWidth="10" defaultRowHeight="12.75"/>
  <cols>
    <col min="1" max="1" width="3" style="1" customWidth="1"/>
    <col min="2" max="2" width="15.5703125" style="1" customWidth="1"/>
    <col min="3" max="3" width="65.85546875" style="1" customWidth="1"/>
    <col min="4" max="4" width="19" style="1" customWidth="1"/>
    <col min="5" max="5" width="30.5703125" style="7" bestFit="1" customWidth="1"/>
    <col min="6" max="16384" width="11.42578125" style="1"/>
  </cols>
  <sheetData>
    <row r="1" spans="2:5" ht="12.75" customHeight="1">
      <c r="D1" s="105" t="s">
        <v>0</v>
      </c>
    </row>
    <row r="2" spans="2:5">
      <c r="D2" s="105"/>
    </row>
    <row r="3" spans="2:5" ht="15">
      <c r="B3" s="106" t="s">
        <v>1078</v>
      </c>
      <c r="C3" s="106"/>
      <c r="D3" s="106"/>
    </row>
    <row r="4" spans="2:5" ht="15" customHeight="1">
      <c r="B4" s="106" t="s">
        <v>1</v>
      </c>
      <c r="C4" s="106"/>
      <c r="D4" s="106"/>
    </row>
    <row r="5" spans="2:5" ht="15">
      <c r="B5" s="107" t="s">
        <v>1122</v>
      </c>
      <c r="C5" s="107"/>
      <c r="D5" s="107"/>
    </row>
    <row r="6" spans="2:5">
      <c r="B6" s="16" t="s">
        <v>2</v>
      </c>
      <c r="C6" s="16" t="s">
        <v>3</v>
      </c>
      <c r="D6" s="16" t="s">
        <v>4</v>
      </c>
    </row>
    <row r="7" spans="2:5">
      <c r="B7" s="17" t="s">
        <v>5</v>
      </c>
      <c r="C7" s="17" t="s">
        <v>6</v>
      </c>
      <c r="D7" s="17" t="s">
        <v>7</v>
      </c>
    </row>
    <row r="8" spans="2:5" s="15" customFormat="1" ht="25.5">
      <c r="B8" s="18"/>
      <c r="C8" s="18" t="s">
        <v>9</v>
      </c>
      <c r="D8" s="19">
        <f>D9+D27</f>
        <v>36630001</v>
      </c>
    </row>
    <row r="9" spans="2:5" s="13" customFormat="1">
      <c r="B9" s="20"/>
      <c r="C9" s="26" t="s">
        <v>10</v>
      </c>
      <c r="D9" s="21">
        <f>D10</f>
        <v>7710001</v>
      </c>
    </row>
    <row r="10" spans="2:5" s="13" customFormat="1">
      <c r="B10" s="48"/>
      <c r="C10" s="48" t="s">
        <v>11</v>
      </c>
      <c r="D10" s="49">
        <f>D11</f>
        <v>7710001</v>
      </c>
    </row>
    <row r="11" spans="2:5" s="11" customFormat="1" ht="13.5">
      <c r="B11" s="22"/>
      <c r="C11" s="22" t="s">
        <v>12</v>
      </c>
      <c r="D11" s="23">
        <f>D12+D25</f>
        <v>7710001</v>
      </c>
      <c r="E11" s="8"/>
    </row>
    <row r="12" spans="2:5" s="11" customFormat="1" ht="13.5">
      <c r="B12" s="53"/>
      <c r="C12" s="53" t="s">
        <v>13</v>
      </c>
      <c r="D12" s="54">
        <f>SUM(D13:D24)</f>
        <v>5110001</v>
      </c>
      <c r="E12" s="8" t="s">
        <v>1103</v>
      </c>
    </row>
    <row r="13" spans="2:5" s="11" customFormat="1" ht="13.5">
      <c r="B13" s="24" t="s">
        <v>14</v>
      </c>
      <c r="C13" s="24" t="s">
        <v>15</v>
      </c>
      <c r="D13" s="25">
        <v>600000</v>
      </c>
      <c r="E13" s="8"/>
    </row>
    <row r="14" spans="2:5" s="11" customFormat="1" ht="13.5">
      <c r="B14" s="24" t="s">
        <v>16</v>
      </c>
      <c r="C14" s="24" t="s">
        <v>17</v>
      </c>
      <c r="D14" s="25">
        <v>500000</v>
      </c>
      <c r="E14" s="8"/>
    </row>
    <row r="15" spans="2:5" s="11" customFormat="1" ht="13.5">
      <c r="B15" s="24" t="s">
        <v>18</v>
      </c>
      <c r="C15" s="24" t="s">
        <v>19</v>
      </c>
      <c r="D15" s="25">
        <v>250000</v>
      </c>
      <c r="E15" s="8"/>
    </row>
    <row r="16" spans="2:5" s="11" customFormat="1" ht="13.5">
      <c r="B16" s="24" t="s">
        <v>20</v>
      </c>
      <c r="C16" s="24" t="s">
        <v>21</v>
      </c>
      <c r="D16" s="25">
        <v>1600000</v>
      </c>
      <c r="E16" s="8"/>
    </row>
    <row r="17" spans="2:5" s="11" customFormat="1" ht="13.5">
      <c r="B17" s="24" t="s">
        <v>22</v>
      </c>
      <c r="C17" s="24" t="s">
        <v>23</v>
      </c>
      <c r="D17" s="25">
        <v>465000</v>
      </c>
      <c r="E17" s="8"/>
    </row>
    <row r="18" spans="2:5" s="11" customFormat="1" ht="13.5">
      <c r="B18" s="24" t="s">
        <v>24</v>
      </c>
      <c r="C18" s="24" t="s">
        <v>25</v>
      </c>
      <c r="D18" s="25">
        <v>550000</v>
      </c>
      <c r="E18" s="8"/>
    </row>
    <row r="19" spans="2:5" s="11" customFormat="1" ht="13.5">
      <c r="B19" s="24" t="s">
        <v>26</v>
      </c>
      <c r="C19" s="24" t="s">
        <v>27</v>
      </c>
      <c r="D19" s="25">
        <v>700000</v>
      </c>
      <c r="E19" s="8"/>
    </row>
    <row r="20" spans="2:5" s="11" customFormat="1" ht="27">
      <c r="B20" s="24" t="s">
        <v>28</v>
      </c>
      <c r="C20" s="24" t="s">
        <v>29</v>
      </c>
      <c r="D20" s="25">
        <v>1</v>
      </c>
      <c r="E20" s="8"/>
    </row>
    <row r="21" spans="2:5" s="11" customFormat="1" ht="27">
      <c r="B21" s="24" t="s">
        <v>30</v>
      </c>
      <c r="C21" s="24" t="s">
        <v>31</v>
      </c>
      <c r="D21" s="25">
        <v>25000</v>
      </c>
      <c r="E21" s="8"/>
    </row>
    <row r="22" spans="2:5" s="11" customFormat="1" ht="13.5">
      <c r="B22" s="24" t="s">
        <v>32</v>
      </c>
      <c r="C22" s="24" t="s">
        <v>33</v>
      </c>
      <c r="D22" s="25">
        <v>170000</v>
      </c>
      <c r="E22" s="8"/>
    </row>
    <row r="23" spans="2:5" s="11" customFormat="1" ht="13.5">
      <c r="B23" s="24" t="s">
        <v>34</v>
      </c>
      <c r="C23" s="24" t="s">
        <v>35</v>
      </c>
      <c r="D23" s="25">
        <v>220000</v>
      </c>
      <c r="E23" s="8"/>
    </row>
    <row r="24" spans="2:5" s="11" customFormat="1" ht="13.5">
      <c r="B24" s="24" t="s">
        <v>36</v>
      </c>
      <c r="C24" s="24" t="s">
        <v>37</v>
      </c>
      <c r="D24" s="25">
        <v>30000</v>
      </c>
      <c r="E24" s="8"/>
    </row>
    <row r="25" spans="2:5" s="11" customFormat="1" ht="13.5">
      <c r="B25" s="53"/>
      <c r="C25" s="53" t="s">
        <v>38</v>
      </c>
      <c r="D25" s="54">
        <f>SUM(D26:D26)</f>
        <v>2600000</v>
      </c>
      <c r="E25" s="8"/>
    </row>
    <row r="26" spans="2:5" s="11" customFormat="1" ht="13.5">
      <c r="B26" s="24" t="s">
        <v>39</v>
      </c>
      <c r="C26" s="24" t="s">
        <v>40</v>
      </c>
      <c r="D26" s="25">
        <v>2600000</v>
      </c>
      <c r="E26" s="8"/>
    </row>
    <row r="27" spans="2:5" s="13" customFormat="1">
      <c r="B27" s="20"/>
      <c r="C27" s="26" t="s">
        <v>41</v>
      </c>
      <c r="D27" s="21">
        <f>D28</f>
        <v>28920000</v>
      </c>
    </row>
    <row r="28" spans="2:5" s="13" customFormat="1">
      <c r="B28" s="48"/>
      <c r="C28" s="48" t="s">
        <v>41</v>
      </c>
      <c r="D28" s="49">
        <f>D29+D37</f>
        <v>28920000</v>
      </c>
    </row>
    <row r="29" spans="2:5" s="11" customFormat="1" ht="13.5">
      <c r="B29" s="22"/>
      <c r="C29" s="22" t="s">
        <v>12</v>
      </c>
      <c r="D29" s="23">
        <f>D30</f>
        <v>27070000</v>
      </c>
      <c r="E29" s="8"/>
    </row>
    <row r="30" spans="2:5" s="11" customFormat="1" ht="13.5">
      <c r="B30" s="53"/>
      <c r="C30" s="53" t="s">
        <v>13</v>
      </c>
      <c r="D30" s="54">
        <f>SUM(D31:D36)</f>
        <v>27070000</v>
      </c>
      <c r="E30" s="8"/>
    </row>
    <row r="31" spans="2:5" s="11" customFormat="1" ht="13.5">
      <c r="B31" s="24" t="s">
        <v>42</v>
      </c>
      <c r="C31" s="24" t="s">
        <v>43</v>
      </c>
      <c r="D31" s="25">
        <v>6000000</v>
      </c>
      <c r="E31" s="8"/>
    </row>
    <row r="32" spans="2:5" s="11" customFormat="1" ht="13.5">
      <c r="B32" s="24" t="s">
        <v>44</v>
      </c>
      <c r="C32" s="24" t="s">
        <v>45</v>
      </c>
      <c r="D32" s="25">
        <v>10000000</v>
      </c>
      <c r="E32" s="8"/>
    </row>
    <row r="33" spans="2:5" s="11" customFormat="1" ht="13.5">
      <c r="B33" s="24" t="s">
        <v>46</v>
      </c>
      <c r="C33" s="24" t="s">
        <v>47</v>
      </c>
      <c r="D33" s="25">
        <v>2500000</v>
      </c>
      <c r="E33" s="8"/>
    </row>
    <row r="34" spans="2:5" s="11" customFormat="1" ht="13.5">
      <c r="B34" s="24" t="s">
        <v>48</v>
      </c>
      <c r="C34" s="24" t="s">
        <v>49</v>
      </c>
      <c r="D34" s="25">
        <v>70000</v>
      </c>
      <c r="E34" s="8"/>
    </row>
    <row r="35" spans="2:5" s="11" customFormat="1" ht="13.5">
      <c r="B35" s="24" t="s">
        <v>50</v>
      </c>
      <c r="C35" s="24" t="s">
        <v>51</v>
      </c>
      <c r="D35" s="25">
        <v>2500000</v>
      </c>
      <c r="E35" s="8"/>
    </row>
    <row r="36" spans="2:5" s="11" customFormat="1" ht="13.5">
      <c r="B36" s="24" t="s">
        <v>52</v>
      </c>
      <c r="C36" s="24" t="s">
        <v>53</v>
      </c>
      <c r="D36" s="25">
        <v>6000000</v>
      </c>
      <c r="E36" s="8"/>
    </row>
    <row r="37" spans="2:5" s="11" customFormat="1" ht="13.5">
      <c r="B37" s="22"/>
      <c r="C37" s="22" t="s">
        <v>54</v>
      </c>
      <c r="D37" s="23">
        <f>D38+D40</f>
        <v>1850000</v>
      </c>
      <c r="E37" s="8"/>
    </row>
    <row r="38" spans="2:5" s="11" customFormat="1" ht="13.5">
      <c r="B38" s="53"/>
      <c r="C38" s="53" t="s">
        <v>13</v>
      </c>
      <c r="D38" s="54">
        <f>D39</f>
        <v>250000</v>
      </c>
      <c r="E38" s="8"/>
    </row>
    <row r="39" spans="2:5" s="11" customFormat="1" ht="13.5">
      <c r="B39" s="24" t="s">
        <v>55</v>
      </c>
      <c r="C39" s="24" t="s">
        <v>56</v>
      </c>
      <c r="D39" s="25">
        <v>250000</v>
      </c>
      <c r="E39" s="8"/>
    </row>
    <row r="40" spans="2:5" s="11" customFormat="1" ht="13.5">
      <c r="B40" s="53"/>
      <c r="C40" s="53" t="s">
        <v>38</v>
      </c>
      <c r="D40" s="54">
        <f>D41</f>
        <v>1600000</v>
      </c>
      <c r="E40" s="8"/>
    </row>
    <row r="41" spans="2:5" s="11" customFormat="1" ht="13.5">
      <c r="B41" s="24" t="s">
        <v>57</v>
      </c>
      <c r="C41" s="24" t="s">
        <v>58</v>
      </c>
      <c r="D41" s="25">
        <v>1600000</v>
      </c>
      <c r="E41" s="8"/>
    </row>
    <row r="42" spans="2:5" s="15" customFormat="1" ht="19.5" customHeight="1">
      <c r="B42" s="18"/>
      <c r="C42" s="18" t="s">
        <v>59</v>
      </c>
      <c r="D42" s="19">
        <f>D43+D511+D560+D582+D640+D740</f>
        <v>5030376.03</v>
      </c>
    </row>
    <row r="43" spans="2:5" s="13" customFormat="1" ht="17.25" customHeight="1">
      <c r="B43" s="20"/>
      <c r="C43" s="26" t="s">
        <v>60</v>
      </c>
      <c r="D43" s="21">
        <f>D44+D352+D490</f>
        <v>2205923.8000000003</v>
      </c>
    </row>
    <row r="44" spans="2:5" s="14" customFormat="1" ht="12">
      <c r="B44" s="48"/>
      <c r="C44" s="48" t="s">
        <v>61</v>
      </c>
      <c r="D44" s="49">
        <f>D45+D141+D336</f>
        <v>913188.74999999988</v>
      </c>
    </row>
    <row r="45" spans="2:5" s="11" customFormat="1" ht="13.5">
      <c r="B45" s="22"/>
      <c r="C45" s="22" t="s">
        <v>62</v>
      </c>
      <c r="D45" s="23">
        <f>D46+D136+D139</f>
        <v>337319.12</v>
      </c>
      <c r="E45" s="8" t="s">
        <v>1103</v>
      </c>
    </row>
    <row r="46" spans="2:5" s="11" customFormat="1" ht="13.5">
      <c r="B46" s="53"/>
      <c r="C46" s="53" t="s">
        <v>38</v>
      </c>
      <c r="D46" s="54">
        <f>SUM(D47:D135)</f>
        <v>283547.89999999997</v>
      </c>
      <c r="E46" s="8"/>
    </row>
    <row r="47" spans="2:5" s="11" customFormat="1" ht="13.5">
      <c r="B47" s="24" t="s">
        <v>63</v>
      </c>
      <c r="C47" s="27" t="s">
        <v>64</v>
      </c>
      <c r="D47" s="28">
        <v>1</v>
      </c>
      <c r="E47" s="8"/>
    </row>
    <row r="48" spans="2:5" s="11" customFormat="1" ht="27">
      <c r="B48" s="24" t="s">
        <v>65</v>
      </c>
      <c r="C48" s="27" t="s">
        <v>66</v>
      </c>
      <c r="D48" s="28">
        <v>1</v>
      </c>
      <c r="E48" s="8"/>
    </row>
    <row r="49" spans="2:5" s="11" customFormat="1" ht="13.5">
      <c r="B49" s="24" t="s">
        <v>67</v>
      </c>
      <c r="C49" s="27" t="s">
        <v>68</v>
      </c>
      <c r="D49" s="28">
        <v>1</v>
      </c>
      <c r="E49" s="8"/>
    </row>
    <row r="50" spans="2:5" s="11" customFormat="1" ht="27">
      <c r="B50" s="24" t="s">
        <v>69</v>
      </c>
      <c r="C50" s="27" t="s">
        <v>70</v>
      </c>
      <c r="D50" s="28">
        <v>1</v>
      </c>
      <c r="E50" s="8"/>
    </row>
    <row r="51" spans="2:5" s="11" customFormat="1" ht="13.5">
      <c r="B51" s="24" t="s">
        <v>71</v>
      </c>
      <c r="C51" s="27" t="s">
        <v>72</v>
      </c>
      <c r="D51" s="28">
        <v>2000</v>
      </c>
      <c r="E51" s="8"/>
    </row>
    <row r="52" spans="2:5" s="11" customFormat="1" ht="13.5">
      <c r="B52" s="24" t="s">
        <v>73</v>
      </c>
      <c r="C52" s="27" t="s">
        <v>74</v>
      </c>
      <c r="D52" s="28">
        <v>2000</v>
      </c>
      <c r="E52" s="8"/>
    </row>
    <row r="53" spans="2:5" s="11" customFormat="1" ht="13.5">
      <c r="B53" s="24" t="s">
        <v>75</v>
      </c>
      <c r="C53" s="27" t="s">
        <v>76</v>
      </c>
      <c r="D53" s="28">
        <v>600</v>
      </c>
      <c r="E53" s="8"/>
    </row>
    <row r="54" spans="2:5" s="11" customFormat="1" ht="13.5">
      <c r="B54" s="24" t="s">
        <v>77</v>
      </c>
      <c r="C54" s="27" t="s">
        <v>78</v>
      </c>
      <c r="D54" s="28">
        <v>300</v>
      </c>
      <c r="E54" s="8"/>
    </row>
    <row r="55" spans="2:5" s="11" customFormat="1" ht="13.5">
      <c r="B55" s="24" t="s">
        <v>79</v>
      </c>
      <c r="C55" s="27" t="s">
        <v>80</v>
      </c>
      <c r="D55" s="28">
        <v>999</v>
      </c>
      <c r="E55" s="8"/>
    </row>
    <row r="56" spans="2:5" s="11" customFormat="1" ht="13.5">
      <c r="B56" s="24" t="s">
        <v>81</v>
      </c>
      <c r="C56" s="27" t="s">
        <v>82</v>
      </c>
      <c r="D56" s="28">
        <v>1000</v>
      </c>
      <c r="E56" s="8"/>
    </row>
    <row r="57" spans="2:5" s="11" customFormat="1" ht="13.5">
      <c r="B57" s="24" t="s">
        <v>83</v>
      </c>
      <c r="C57" s="27" t="s">
        <v>84</v>
      </c>
      <c r="D57" s="28">
        <v>1</v>
      </c>
      <c r="E57" s="8"/>
    </row>
    <row r="58" spans="2:5" s="11" customFormat="1" ht="13.5">
      <c r="B58" s="24" t="s">
        <v>85</v>
      </c>
      <c r="C58" s="27" t="s">
        <v>86</v>
      </c>
      <c r="D58" s="28">
        <v>1</v>
      </c>
      <c r="E58" s="8"/>
    </row>
    <row r="59" spans="2:5" s="11" customFormat="1" ht="13.5">
      <c r="B59" s="24" t="s">
        <v>87</v>
      </c>
      <c r="C59" s="27" t="s">
        <v>88</v>
      </c>
      <c r="D59" s="28">
        <v>1</v>
      </c>
      <c r="E59" s="8"/>
    </row>
    <row r="60" spans="2:5" s="11" customFormat="1" ht="13.5">
      <c r="B60" s="24" t="s">
        <v>89</v>
      </c>
      <c r="C60" s="27" t="s">
        <v>90</v>
      </c>
      <c r="D60" s="28">
        <v>1</v>
      </c>
      <c r="E60" s="8"/>
    </row>
    <row r="61" spans="2:5" s="11" customFormat="1" ht="13.5">
      <c r="B61" s="24" t="s">
        <v>91</v>
      </c>
      <c r="C61" s="27" t="s">
        <v>92</v>
      </c>
      <c r="D61" s="28">
        <v>1</v>
      </c>
      <c r="E61" s="8"/>
    </row>
    <row r="62" spans="2:5" s="11" customFormat="1" ht="13.5">
      <c r="B62" s="24" t="s">
        <v>93</v>
      </c>
      <c r="C62" s="27" t="s">
        <v>94</v>
      </c>
      <c r="D62" s="28">
        <v>1</v>
      </c>
      <c r="E62" s="8"/>
    </row>
    <row r="63" spans="2:5" s="11" customFormat="1" ht="13.5">
      <c r="B63" s="24" t="s">
        <v>95</v>
      </c>
      <c r="C63" s="27" t="s">
        <v>96</v>
      </c>
      <c r="D63" s="28">
        <v>1</v>
      </c>
      <c r="E63" s="8"/>
    </row>
    <row r="64" spans="2:5" s="11" customFormat="1" ht="13.5">
      <c r="B64" s="24" t="s">
        <v>97</v>
      </c>
      <c r="C64" s="27" t="s">
        <v>98</v>
      </c>
      <c r="D64" s="28">
        <v>1</v>
      </c>
      <c r="E64" s="8"/>
    </row>
    <row r="65" spans="2:5" s="11" customFormat="1" ht="13.5">
      <c r="B65" s="24" t="s">
        <v>99</v>
      </c>
      <c r="C65" s="27" t="s">
        <v>100</v>
      </c>
      <c r="D65" s="28">
        <v>1</v>
      </c>
      <c r="E65" s="8"/>
    </row>
    <row r="66" spans="2:5" s="11" customFormat="1" ht="13.5">
      <c r="B66" s="24" t="s">
        <v>101</v>
      </c>
      <c r="C66" s="27" t="s">
        <v>102</v>
      </c>
      <c r="D66" s="28">
        <v>1</v>
      </c>
      <c r="E66" s="8"/>
    </row>
    <row r="67" spans="2:5" s="11" customFormat="1" ht="13.5">
      <c r="B67" s="24" t="s">
        <v>103</v>
      </c>
      <c r="C67" s="27" t="s">
        <v>104</v>
      </c>
      <c r="D67" s="28">
        <v>3480</v>
      </c>
      <c r="E67" s="8"/>
    </row>
    <row r="68" spans="2:5" s="11" customFormat="1" ht="13.5">
      <c r="B68" s="24" t="s">
        <v>105</v>
      </c>
      <c r="C68" s="29" t="s">
        <v>106</v>
      </c>
      <c r="D68" s="28">
        <v>1</v>
      </c>
      <c r="E68" s="8"/>
    </row>
    <row r="69" spans="2:5" s="11" customFormat="1" ht="13.5">
      <c r="B69" s="24" t="s">
        <v>107</v>
      </c>
      <c r="C69" s="27" t="s">
        <v>108</v>
      </c>
      <c r="D69" s="28">
        <v>1</v>
      </c>
      <c r="E69" s="8"/>
    </row>
    <row r="70" spans="2:5" s="11" customFormat="1" ht="13.5">
      <c r="B70" s="24" t="s">
        <v>109</v>
      </c>
      <c r="C70" s="27" t="s">
        <v>110</v>
      </c>
      <c r="D70" s="28">
        <v>1</v>
      </c>
      <c r="E70" s="8"/>
    </row>
    <row r="71" spans="2:5" s="11" customFormat="1" ht="13.5">
      <c r="B71" s="24" t="s">
        <v>111</v>
      </c>
      <c r="C71" s="27" t="s">
        <v>112</v>
      </c>
      <c r="D71" s="28">
        <v>1</v>
      </c>
      <c r="E71" s="8"/>
    </row>
    <row r="72" spans="2:5" s="11" customFormat="1" ht="13.5">
      <c r="B72" s="24" t="s">
        <v>113</v>
      </c>
      <c r="C72" s="27" t="s">
        <v>114</v>
      </c>
      <c r="D72" s="28">
        <v>1</v>
      </c>
      <c r="E72" s="8"/>
    </row>
    <row r="73" spans="2:5" s="11" customFormat="1" ht="13.5">
      <c r="B73" s="24" t="s">
        <v>115</v>
      </c>
      <c r="C73" s="27" t="s">
        <v>116</v>
      </c>
      <c r="D73" s="28">
        <v>774.78</v>
      </c>
      <c r="E73" s="8"/>
    </row>
    <row r="74" spans="2:5" s="11" customFormat="1" ht="13.5">
      <c r="B74" s="24" t="s">
        <v>117</v>
      </c>
      <c r="C74" s="27" t="s">
        <v>118</v>
      </c>
      <c r="D74" s="28">
        <v>532.5</v>
      </c>
      <c r="E74" s="8"/>
    </row>
    <row r="75" spans="2:5" s="11" customFormat="1" ht="13.5">
      <c r="B75" s="24" t="s">
        <v>119</v>
      </c>
      <c r="C75" s="27" t="s">
        <v>120</v>
      </c>
      <c r="D75" s="28">
        <v>1</v>
      </c>
      <c r="E75" s="8"/>
    </row>
    <row r="76" spans="2:5" s="11" customFormat="1" ht="13.5">
      <c r="B76" s="24" t="s">
        <v>121</v>
      </c>
      <c r="C76" s="27" t="s">
        <v>122</v>
      </c>
      <c r="D76" s="28">
        <v>1</v>
      </c>
      <c r="E76" s="8"/>
    </row>
    <row r="77" spans="2:5" s="11" customFormat="1" ht="13.5">
      <c r="B77" s="24" t="s">
        <v>123</v>
      </c>
      <c r="C77" s="27" t="s">
        <v>124</v>
      </c>
      <c r="D77" s="28">
        <v>1</v>
      </c>
      <c r="E77" s="8"/>
    </row>
    <row r="78" spans="2:5" s="11" customFormat="1" ht="13.5">
      <c r="B78" s="24" t="s">
        <v>125</v>
      </c>
      <c r="C78" s="27" t="s">
        <v>126</v>
      </c>
      <c r="D78" s="28">
        <v>1</v>
      </c>
      <c r="E78" s="8"/>
    </row>
    <row r="79" spans="2:5" s="11" customFormat="1" ht="13.5">
      <c r="B79" s="24" t="s">
        <v>127</v>
      </c>
      <c r="C79" s="27" t="s">
        <v>128</v>
      </c>
      <c r="D79" s="28">
        <v>1</v>
      </c>
      <c r="E79" s="8"/>
    </row>
    <row r="80" spans="2:5" s="11" customFormat="1" ht="13.5">
      <c r="B80" s="24" t="s">
        <v>129</v>
      </c>
      <c r="C80" s="27" t="s">
        <v>130</v>
      </c>
      <c r="D80" s="28">
        <v>1</v>
      </c>
      <c r="E80" s="8"/>
    </row>
    <row r="81" spans="2:5" s="11" customFormat="1" ht="13.5">
      <c r="B81" s="24" t="s">
        <v>131</v>
      </c>
      <c r="C81" s="27" t="s">
        <v>132</v>
      </c>
      <c r="D81" s="28">
        <v>1</v>
      </c>
      <c r="E81" s="8"/>
    </row>
    <row r="82" spans="2:5" s="11" customFormat="1" ht="13.5">
      <c r="B82" s="24" t="s">
        <v>133</v>
      </c>
      <c r="C82" s="27" t="s">
        <v>134</v>
      </c>
      <c r="D82" s="28">
        <v>1</v>
      </c>
      <c r="E82" s="8"/>
    </row>
    <row r="83" spans="2:5" s="11" customFormat="1" ht="13.5">
      <c r="B83" s="24" t="s">
        <v>135</v>
      </c>
      <c r="C83" s="27" t="s">
        <v>136</v>
      </c>
      <c r="D83" s="28">
        <v>1</v>
      </c>
      <c r="E83" s="8"/>
    </row>
    <row r="84" spans="2:5" s="11" customFormat="1" ht="13.5">
      <c r="B84" s="24" t="s">
        <v>137</v>
      </c>
      <c r="C84" s="27" t="s">
        <v>138</v>
      </c>
      <c r="D84" s="28">
        <v>1</v>
      </c>
      <c r="E84" s="8"/>
    </row>
    <row r="85" spans="2:5" s="11" customFormat="1" ht="13.5">
      <c r="B85" s="24" t="s">
        <v>139</v>
      </c>
      <c r="C85" s="27" t="s">
        <v>140</v>
      </c>
      <c r="D85" s="28">
        <v>1</v>
      </c>
      <c r="E85" s="8"/>
    </row>
    <row r="86" spans="2:5" s="11" customFormat="1" ht="27">
      <c r="B86" s="24" t="s">
        <v>141</v>
      </c>
      <c r="C86" s="27" t="s">
        <v>142</v>
      </c>
      <c r="D86" s="28">
        <v>774.78</v>
      </c>
      <c r="E86" s="8"/>
    </row>
    <row r="87" spans="2:5" s="11" customFormat="1" ht="13.5">
      <c r="B87" s="24" t="s">
        <v>143</v>
      </c>
      <c r="C87" s="27" t="s">
        <v>144</v>
      </c>
      <c r="D87" s="28">
        <v>500</v>
      </c>
      <c r="E87" s="8"/>
    </row>
    <row r="88" spans="2:5" s="11" customFormat="1" ht="13.5">
      <c r="B88" s="24" t="s">
        <v>145</v>
      </c>
      <c r="C88" s="27" t="s">
        <v>146</v>
      </c>
      <c r="D88" s="28">
        <v>212906.89</v>
      </c>
      <c r="E88" s="8"/>
    </row>
    <row r="89" spans="2:5" s="11" customFormat="1" ht="27">
      <c r="B89" s="24" t="s">
        <v>147</v>
      </c>
      <c r="C89" s="27" t="s">
        <v>148</v>
      </c>
      <c r="D89" s="28">
        <v>515</v>
      </c>
      <c r="E89" s="8"/>
    </row>
    <row r="90" spans="2:5" s="11" customFormat="1" ht="13.5">
      <c r="B90" s="24" t="s">
        <v>149</v>
      </c>
      <c r="C90" s="27" t="s">
        <v>150</v>
      </c>
      <c r="D90" s="28">
        <v>600</v>
      </c>
      <c r="E90" s="8"/>
    </row>
    <row r="91" spans="2:5" s="11" customFormat="1" ht="13.5">
      <c r="B91" s="24" t="s">
        <v>151</v>
      </c>
      <c r="C91" s="27" t="s">
        <v>152</v>
      </c>
      <c r="D91" s="28">
        <v>1</v>
      </c>
      <c r="E91" s="8"/>
    </row>
    <row r="92" spans="2:5" s="11" customFormat="1" ht="13.5">
      <c r="B92" s="24" t="s">
        <v>153</v>
      </c>
      <c r="C92" s="27" t="s">
        <v>154</v>
      </c>
      <c r="D92" s="28">
        <v>1</v>
      </c>
      <c r="E92" s="8"/>
    </row>
    <row r="93" spans="2:5" s="11" customFormat="1" ht="13.5">
      <c r="B93" s="24" t="s">
        <v>155</v>
      </c>
      <c r="C93" s="27" t="s">
        <v>156</v>
      </c>
      <c r="D93" s="28">
        <v>1</v>
      </c>
      <c r="E93" s="8"/>
    </row>
    <row r="94" spans="2:5" s="11" customFormat="1" ht="13.5">
      <c r="B94" s="24" t="s">
        <v>157</v>
      </c>
      <c r="C94" s="27" t="s">
        <v>158</v>
      </c>
      <c r="D94" s="28">
        <v>1</v>
      </c>
      <c r="E94" s="8"/>
    </row>
    <row r="95" spans="2:5" s="11" customFormat="1" ht="13.5">
      <c r="B95" s="24" t="s">
        <v>159</v>
      </c>
      <c r="C95" s="27" t="s">
        <v>160</v>
      </c>
      <c r="D95" s="28">
        <v>1</v>
      </c>
      <c r="E95" s="8"/>
    </row>
    <row r="96" spans="2:5" s="11" customFormat="1" ht="13.5">
      <c r="B96" s="24" t="s">
        <v>161</v>
      </c>
      <c r="C96" s="27" t="s">
        <v>162</v>
      </c>
      <c r="D96" s="28">
        <v>1</v>
      </c>
      <c r="E96" s="8"/>
    </row>
    <row r="97" spans="2:5" s="11" customFormat="1" ht="13.5">
      <c r="B97" s="24" t="s">
        <v>163</v>
      </c>
      <c r="C97" s="27" t="s">
        <v>164</v>
      </c>
      <c r="D97" s="28">
        <v>17915.13</v>
      </c>
      <c r="E97" s="8"/>
    </row>
    <row r="98" spans="2:5" s="11" customFormat="1" ht="13.5">
      <c r="B98" s="24" t="s">
        <v>165</v>
      </c>
      <c r="C98" s="27" t="s">
        <v>166</v>
      </c>
      <c r="D98" s="28">
        <v>400</v>
      </c>
      <c r="E98" s="8"/>
    </row>
    <row r="99" spans="2:5" s="11" customFormat="1" ht="13.5">
      <c r="B99" s="24" t="s">
        <v>167</v>
      </c>
      <c r="C99" s="27" t="s">
        <v>168</v>
      </c>
      <c r="D99" s="28">
        <v>400</v>
      </c>
      <c r="E99" s="8"/>
    </row>
    <row r="100" spans="2:5" s="11" customFormat="1" ht="13.5">
      <c r="B100" s="24" t="s">
        <v>169</v>
      </c>
      <c r="C100" s="27" t="s">
        <v>170</v>
      </c>
      <c r="D100" s="28">
        <v>400</v>
      </c>
      <c r="E100" s="8"/>
    </row>
    <row r="101" spans="2:5" s="11" customFormat="1" ht="13.5">
      <c r="B101" s="24" t="s">
        <v>171</v>
      </c>
      <c r="C101" s="27" t="s">
        <v>172</v>
      </c>
      <c r="D101" s="28">
        <v>1</v>
      </c>
      <c r="E101" s="8"/>
    </row>
    <row r="102" spans="2:5" s="11" customFormat="1" ht="13.5">
      <c r="B102" s="24" t="s">
        <v>173</v>
      </c>
      <c r="C102" s="27" t="s">
        <v>174</v>
      </c>
      <c r="D102" s="28">
        <v>774.78</v>
      </c>
      <c r="E102" s="8"/>
    </row>
    <row r="103" spans="2:5" s="11" customFormat="1" ht="13.5">
      <c r="B103" s="24" t="s">
        <v>175</v>
      </c>
      <c r="C103" s="27" t="s">
        <v>176</v>
      </c>
      <c r="D103" s="28">
        <v>2750</v>
      </c>
      <c r="E103" s="8"/>
    </row>
    <row r="104" spans="2:5" s="11" customFormat="1" ht="13.5">
      <c r="B104" s="24" t="s">
        <v>177</v>
      </c>
      <c r="C104" s="27" t="s">
        <v>178</v>
      </c>
      <c r="D104" s="28">
        <v>515</v>
      </c>
      <c r="E104" s="8"/>
    </row>
    <row r="105" spans="2:5" s="11" customFormat="1" ht="13.5">
      <c r="B105" s="24" t="s">
        <v>179</v>
      </c>
      <c r="C105" s="27" t="s">
        <v>180</v>
      </c>
      <c r="D105" s="28">
        <v>800</v>
      </c>
      <c r="E105" s="8"/>
    </row>
    <row r="106" spans="2:5" s="11" customFormat="1" ht="13.5">
      <c r="B106" s="24" t="s">
        <v>181</v>
      </c>
      <c r="C106" s="27" t="s">
        <v>182</v>
      </c>
      <c r="D106" s="28">
        <v>1</v>
      </c>
      <c r="E106" s="8"/>
    </row>
    <row r="107" spans="2:5" s="11" customFormat="1" ht="13.5">
      <c r="B107" s="24" t="s">
        <v>183</v>
      </c>
      <c r="C107" s="27" t="s">
        <v>184</v>
      </c>
      <c r="D107" s="28">
        <v>4250</v>
      </c>
      <c r="E107" s="8"/>
    </row>
    <row r="108" spans="2:5" s="11" customFormat="1" ht="13.5">
      <c r="B108" s="24" t="s">
        <v>185</v>
      </c>
      <c r="C108" s="27" t="s">
        <v>186</v>
      </c>
      <c r="D108" s="28">
        <v>3598</v>
      </c>
      <c r="E108" s="8"/>
    </row>
    <row r="109" spans="2:5" s="11" customFormat="1" ht="13.5">
      <c r="B109" s="24" t="s">
        <v>187</v>
      </c>
      <c r="C109" s="27" t="s">
        <v>188</v>
      </c>
      <c r="D109" s="28">
        <v>1945.14</v>
      </c>
      <c r="E109" s="8"/>
    </row>
    <row r="110" spans="2:5" s="11" customFormat="1" ht="13.5">
      <c r="B110" s="24" t="s">
        <v>189</v>
      </c>
      <c r="C110" s="27" t="s">
        <v>190</v>
      </c>
      <c r="D110" s="28">
        <v>1799</v>
      </c>
      <c r="E110" s="8"/>
    </row>
    <row r="111" spans="2:5" s="11" customFormat="1" ht="13.5">
      <c r="B111" s="24" t="s">
        <v>191</v>
      </c>
      <c r="C111" s="27" t="s">
        <v>72</v>
      </c>
      <c r="D111" s="28">
        <v>3500</v>
      </c>
      <c r="E111" s="8"/>
    </row>
    <row r="112" spans="2:5" s="11" customFormat="1" ht="13.5">
      <c r="B112" s="24" t="s">
        <v>192</v>
      </c>
      <c r="C112" s="27" t="s">
        <v>193</v>
      </c>
      <c r="D112" s="28">
        <v>1000</v>
      </c>
      <c r="E112" s="8"/>
    </row>
    <row r="113" spans="2:5" s="11" customFormat="1" ht="13.5">
      <c r="B113" s="24" t="s">
        <v>194</v>
      </c>
      <c r="C113" s="27" t="s">
        <v>195</v>
      </c>
      <c r="D113" s="28">
        <v>400</v>
      </c>
      <c r="E113" s="8"/>
    </row>
    <row r="114" spans="2:5" s="11" customFormat="1" ht="13.5">
      <c r="B114" s="24" t="s">
        <v>196</v>
      </c>
      <c r="C114" s="27" t="s">
        <v>197</v>
      </c>
      <c r="D114" s="28">
        <v>400</v>
      </c>
      <c r="E114" s="8"/>
    </row>
    <row r="115" spans="2:5" s="11" customFormat="1" ht="13.5">
      <c r="B115" s="24" t="s">
        <v>198</v>
      </c>
      <c r="C115" s="27" t="s">
        <v>199</v>
      </c>
      <c r="D115" s="28">
        <v>1000</v>
      </c>
      <c r="E115" s="8"/>
    </row>
    <row r="116" spans="2:5" s="11" customFormat="1" ht="13.5">
      <c r="B116" s="24" t="s">
        <v>200</v>
      </c>
      <c r="C116" s="27" t="s">
        <v>201</v>
      </c>
      <c r="D116" s="28">
        <v>1500</v>
      </c>
      <c r="E116" s="8"/>
    </row>
    <row r="117" spans="2:5" s="11" customFormat="1" ht="13.5">
      <c r="B117" s="24" t="s">
        <v>202</v>
      </c>
      <c r="C117" s="27" t="s">
        <v>203</v>
      </c>
      <c r="D117" s="28">
        <v>100</v>
      </c>
      <c r="E117" s="8"/>
    </row>
    <row r="118" spans="2:5" s="11" customFormat="1" ht="13.5">
      <c r="B118" s="24" t="s">
        <v>204</v>
      </c>
      <c r="C118" s="27" t="s">
        <v>205</v>
      </c>
      <c r="D118" s="28">
        <v>100</v>
      </c>
      <c r="E118" s="8"/>
    </row>
    <row r="119" spans="2:5" s="11" customFormat="1" ht="13.5">
      <c r="B119" s="24" t="s">
        <v>206</v>
      </c>
      <c r="C119" s="27" t="s">
        <v>207</v>
      </c>
      <c r="D119" s="28">
        <v>700</v>
      </c>
      <c r="E119" s="8"/>
    </row>
    <row r="120" spans="2:5" s="11" customFormat="1" ht="13.5">
      <c r="B120" s="24" t="s">
        <v>208</v>
      </c>
      <c r="C120" s="27" t="s">
        <v>94</v>
      </c>
      <c r="D120" s="28">
        <v>2177.66</v>
      </c>
      <c r="E120" s="8"/>
    </row>
    <row r="121" spans="2:5" s="11" customFormat="1" ht="13.5">
      <c r="B121" s="24" t="s">
        <v>209</v>
      </c>
      <c r="C121" s="27" t="s">
        <v>210</v>
      </c>
      <c r="D121" s="28">
        <v>3480</v>
      </c>
      <c r="E121" s="8"/>
    </row>
    <row r="122" spans="2:5" s="11" customFormat="1" ht="13.5">
      <c r="B122" s="24" t="s">
        <v>211</v>
      </c>
      <c r="C122" s="27" t="s">
        <v>212</v>
      </c>
      <c r="D122" s="28">
        <v>4250</v>
      </c>
      <c r="E122" s="8"/>
    </row>
    <row r="123" spans="2:5" s="11" customFormat="1" ht="13.5">
      <c r="B123" s="24" t="s">
        <v>213</v>
      </c>
      <c r="C123" s="27" t="s">
        <v>214</v>
      </c>
      <c r="D123" s="28">
        <v>1</v>
      </c>
      <c r="E123" s="8"/>
    </row>
    <row r="124" spans="2:5" s="11" customFormat="1" ht="13.5">
      <c r="B124" s="24" t="s">
        <v>215</v>
      </c>
      <c r="C124" s="27" t="s">
        <v>216</v>
      </c>
      <c r="D124" s="28">
        <v>1</v>
      </c>
      <c r="E124" s="8"/>
    </row>
    <row r="125" spans="2:5" s="11" customFormat="1" ht="13.5">
      <c r="B125" s="24" t="s">
        <v>217</v>
      </c>
      <c r="C125" s="27" t="s">
        <v>218</v>
      </c>
      <c r="D125" s="28">
        <v>1</v>
      </c>
      <c r="E125" s="8"/>
    </row>
    <row r="126" spans="2:5" s="11" customFormat="1" ht="13.5">
      <c r="B126" s="24" t="s">
        <v>219</v>
      </c>
      <c r="C126" s="27" t="s">
        <v>220</v>
      </c>
      <c r="D126" s="28">
        <v>1</v>
      </c>
      <c r="E126" s="8"/>
    </row>
    <row r="127" spans="2:5" s="11" customFormat="1" ht="13.5">
      <c r="B127" s="24" t="s">
        <v>221</v>
      </c>
      <c r="C127" s="27" t="s">
        <v>222</v>
      </c>
      <c r="D127" s="28">
        <v>978.24</v>
      </c>
      <c r="E127" s="8"/>
    </row>
    <row r="128" spans="2:5" s="11" customFormat="1" ht="13.5">
      <c r="B128" s="24" t="s">
        <v>223</v>
      </c>
      <c r="C128" s="27" t="s">
        <v>224</v>
      </c>
      <c r="D128" s="28">
        <v>500</v>
      </c>
      <c r="E128" s="8"/>
    </row>
    <row r="129" spans="2:5" s="11" customFormat="1" ht="13.5">
      <c r="B129" s="24" t="s">
        <v>225</v>
      </c>
      <c r="C129" s="27" t="s">
        <v>226</v>
      </c>
      <c r="D129" s="28">
        <v>665</v>
      </c>
      <c r="E129" s="8"/>
    </row>
    <row r="130" spans="2:5" s="11" customFormat="1" ht="13.5">
      <c r="B130" s="24" t="s">
        <v>227</v>
      </c>
      <c r="C130" s="27" t="s">
        <v>228</v>
      </c>
      <c r="D130" s="28">
        <v>220</v>
      </c>
      <c r="E130" s="8"/>
    </row>
    <row r="131" spans="2:5" s="11" customFormat="1" ht="13.5">
      <c r="B131" s="24" t="s">
        <v>229</v>
      </c>
      <c r="C131" s="27" t="s">
        <v>230</v>
      </c>
      <c r="D131" s="28">
        <v>1</v>
      </c>
      <c r="E131" s="8"/>
    </row>
    <row r="132" spans="2:5" s="11" customFormat="1" ht="13.5">
      <c r="B132" s="24" t="s">
        <v>231</v>
      </c>
      <c r="C132" s="27" t="s">
        <v>232</v>
      </c>
      <c r="D132" s="28">
        <v>1</v>
      </c>
      <c r="E132" s="8"/>
    </row>
    <row r="133" spans="2:5" s="11" customFormat="1" ht="13.5">
      <c r="B133" s="24" t="s">
        <v>233</v>
      </c>
      <c r="C133" s="27" t="s">
        <v>234</v>
      </c>
      <c r="D133" s="28">
        <v>1</v>
      </c>
      <c r="E133" s="8"/>
    </row>
    <row r="134" spans="2:5" s="11" customFormat="1" ht="13.5">
      <c r="B134" s="24" t="s">
        <v>235</v>
      </c>
      <c r="C134" s="27" t="s">
        <v>236</v>
      </c>
      <c r="D134" s="28">
        <v>1</v>
      </c>
      <c r="E134" s="8"/>
    </row>
    <row r="135" spans="2:5" s="11" customFormat="1" ht="13.5">
      <c r="B135" s="24" t="s">
        <v>237</v>
      </c>
      <c r="C135" s="27" t="s">
        <v>238</v>
      </c>
      <c r="D135" s="28">
        <v>1</v>
      </c>
      <c r="E135" s="8"/>
    </row>
    <row r="136" spans="2:5" s="11" customFormat="1" ht="13.5">
      <c r="B136" s="53"/>
      <c r="C136" s="53" t="s">
        <v>239</v>
      </c>
      <c r="D136" s="54">
        <f>SUM(D137:D138)</f>
        <v>9691.2200000000012</v>
      </c>
      <c r="E136" s="8"/>
    </row>
    <row r="137" spans="2:5" s="11" customFormat="1" ht="13.5">
      <c r="B137" s="24" t="s">
        <v>240</v>
      </c>
      <c r="C137" s="24" t="s">
        <v>241</v>
      </c>
      <c r="D137" s="25">
        <v>4478.3900000000003</v>
      </c>
      <c r="E137" s="8"/>
    </row>
    <row r="138" spans="2:5" s="11" customFormat="1" ht="13.5">
      <c r="B138" s="24" t="s">
        <v>242</v>
      </c>
      <c r="C138" s="24" t="s">
        <v>243</v>
      </c>
      <c r="D138" s="30">
        <v>5212.83</v>
      </c>
      <c r="E138" s="8"/>
    </row>
    <row r="139" spans="2:5" s="11" customFormat="1" ht="13.5">
      <c r="B139" s="53"/>
      <c r="C139" s="53" t="s">
        <v>1079</v>
      </c>
      <c r="D139" s="54">
        <f>D140</f>
        <v>44080</v>
      </c>
      <c r="E139" s="8"/>
    </row>
    <row r="140" spans="2:5" s="11" customFormat="1" ht="13.5">
      <c r="B140" s="24" t="s">
        <v>1080</v>
      </c>
      <c r="C140" s="24" t="s">
        <v>1081</v>
      </c>
      <c r="D140" s="30">
        <v>44080</v>
      </c>
      <c r="E140" s="8"/>
    </row>
    <row r="141" spans="2:5" s="11" customFormat="1" ht="13.5">
      <c r="B141" s="22"/>
      <c r="C141" s="22" t="s">
        <v>244</v>
      </c>
      <c r="D141" s="23">
        <f>D142+D146+D155+D280</f>
        <v>567881.62999999989</v>
      </c>
      <c r="E141" s="8"/>
    </row>
    <row r="142" spans="2:5" s="12" customFormat="1" ht="13.5">
      <c r="B142" s="53"/>
      <c r="C142" s="53" t="s">
        <v>13</v>
      </c>
      <c r="D142" s="54">
        <f>SUM(D143:D145)</f>
        <v>13209.99</v>
      </c>
      <c r="E142" s="9"/>
    </row>
    <row r="143" spans="2:5" s="11" customFormat="1" ht="13.5">
      <c r="B143" s="24" t="s">
        <v>245</v>
      </c>
      <c r="C143" s="27" t="s">
        <v>246</v>
      </c>
      <c r="D143" s="28">
        <v>3599.99</v>
      </c>
      <c r="E143" s="8"/>
    </row>
    <row r="144" spans="2:5" s="11" customFormat="1" ht="13.5">
      <c r="B144" s="24" t="s">
        <v>247</v>
      </c>
      <c r="C144" s="27" t="s">
        <v>248</v>
      </c>
      <c r="D144" s="28">
        <v>4805</v>
      </c>
      <c r="E144" s="8"/>
    </row>
    <row r="145" spans="2:5" s="11" customFormat="1" ht="13.5">
      <c r="B145" s="24" t="s">
        <v>249</v>
      </c>
      <c r="C145" s="27" t="s">
        <v>248</v>
      </c>
      <c r="D145" s="28">
        <v>4805</v>
      </c>
      <c r="E145" s="8"/>
    </row>
    <row r="146" spans="2:5" s="12" customFormat="1" ht="13.5">
      <c r="B146" s="53"/>
      <c r="C146" s="53" t="s">
        <v>38</v>
      </c>
      <c r="D146" s="54">
        <f>SUM(D147:D154)</f>
        <v>8</v>
      </c>
      <c r="E146" s="9"/>
    </row>
    <row r="147" spans="2:5" s="11" customFormat="1" ht="27">
      <c r="B147" s="24" t="s">
        <v>250</v>
      </c>
      <c r="C147" s="27" t="s">
        <v>251</v>
      </c>
      <c r="D147" s="28">
        <v>1</v>
      </c>
      <c r="E147" s="8"/>
    </row>
    <row r="148" spans="2:5" s="11" customFormat="1" ht="13.5">
      <c r="B148" s="24" t="s">
        <v>252</v>
      </c>
      <c r="C148" s="27" t="s">
        <v>253</v>
      </c>
      <c r="D148" s="28">
        <v>1</v>
      </c>
      <c r="E148" s="8"/>
    </row>
    <row r="149" spans="2:5" s="11" customFormat="1" ht="13.5">
      <c r="B149" s="24" t="s">
        <v>254</v>
      </c>
      <c r="C149" s="27" t="s">
        <v>255</v>
      </c>
      <c r="D149" s="28">
        <v>1</v>
      </c>
      <c r="E149" s="8"/>
    </row>
    <row r="150" spans="2:5" s="11" customFormat="1" ht="13.5">
      <c r="B150" s="24" t="s">
        <v>256</v>
      </c>
      <c r="C150" s="27" t="s">
        <v>257</v>
      </c>
      <c r="D150" s="28">
        <v>1</v>
      </c>
      <c r="E150" s="8"/>
    </row>
    <row r="151" spans="2:5" s="11" customFormat="1" ht="13.5">
      <c r="B151" s="24" t="s">
        <v>258</v>
      </c>
      <c r="C151" s="27" t="s">
        <v>259</v>
      </c>
      <c r="D151" s="28">
        <v>1</v>
      </c>
      <c r="E151" s="8"/>
    </row>
    <row r="152" spans="2:5" s="11" customFormat="1" ht="13.5">
      <c r="B152" s="24" t="s">
        <v>260</v>
      </c>
      <c r="C152" s="27" t="s">
        <v>261</v>
      </c>
      <c r="D152" s="28">
        <v>1</v>
      </c>
      <c r="E152" s="8"/>
    </row>
    <row r="153" spans="2:5" s="11" customFormat="1" ht="13.5">
      <c r="B153" s="24" t="s">
        <v>262</v>
      </c>
      <c r="C153" s="27" t="s">
        <v>263</v>
      </c>
      <c r="D153" s="28">
        <v>1</v>
      </c>
      <c r="E153" s="8"/>
    </row>
    <row r="154" spans="2:5" s="11" customFormat="1" ht="13.5">
      <c r="B154" s="24" t="s">
        <v>264</v>
      </c>
      <c r="C154" s="27" t="s">
        <v>265</v>
      </c>
      <c r="D154" s="28">
        <v>1</v>
      </c>
      <c r="E154" s="8"/>
    </row>
    <row r="155" spans="2:5" s="12" customFormat="1" ht="13.5">
      <c r="B155" s="53"/>
      <c r="C155" s="53" t="s">
        <v>266</v>
      </c>
      <c r="D155" s="54">
        <f>SUM(D156:D279)</f>
        <v>414667.39999999997</v>
      </c>
      <c r="E155" s="9"/>
    </row>
    <row r="156" spans="2:5" s="11" customFormat="1" ht="13.5">
      <c r="B156" s="24" t="s">
        <v>268</v>
      </c>
      <c r="C156" s="31" t="s">
        <v>269</v>
      </c>
      <c r="D156" s="32">
        <v>1566</v>
      </c>
      <c r="E156" s="8"/>
    </row>
    <row r="157" spans="2:5" s="11" customFormat="1" ht="13.5">
      <c r="B157" s="24" t="s">
        <v>270</v>
      </c>
      <c r="C157" s="33" t="s">
        <v>269</v>
      </c>
      <c r="D157" s="32">
        <v>1566</v>
      </c>
      <c r="E157" s="8"/>
    </row>
    <row r="158" spans="2:5" s="11" customFormat="1" ht="13.5">
      <c r="B158" s="24" t="s">
        <v>271</v>
      </c>
      <c r="C158" s="33" t="s">
        <v>272</v>
      </c>
      <c r="D158" s="32">
        <v>1650</v>
      </c>
      <c r="E158" s="8"/>
    </row>
    <row r="159" spans="2:5" s="11" customFormat="1" ht="13.5">
      <c r="B159" s="24" t="s">
        <v>273</v>
      </c>
      <c r="C159" s="33" t="s">
        <v>274</v>
      </c>
      <c r="D159" s="32">
        <v>5501.74</v>
      </c>
      <c r="E159" s="8"/>
    </row>
    <row r="160" spans="2:5" s="11" customFormat="1" ht="13.5">
      <c r="B160" s="24" t="s">
        <v>275</v>
      </c>
      <c r="C160" s="33" t="s">
        <v>276</v>
      </c>
      <c r="D160" s="32">
        <v>1566</v>
      </c>
      <c r="E160" s="8"/>
    </row>
    <row r="161" spans="2:5" s="11" customFormat="1" ht="13.5">
      <c r="B161" s="24" t="s">
        <v>277</v>
      </c>
      <c r="C161" s="33" t="s">
        <v>278</v>
      </c>
      <c r="D161" s="32">
        <v>2100</v>
      </c>
      <c r="E161" s="8"/>
    </row>
    <row r="162" spans="2:5" s="11" customFormat="1" ht="13.5">
      <c r="B162" s="24" t="s">
        <v>279</v>
      </c>
      <c r="C162" s="31" t="s">
        <v>280</v>
      </c>
      <c r="D162" s="32">
        <v>5501.74</v>
      </c>
      <c r="E162" s="8"/>
    </row>
    <row r="163" spans="2:5" s="11" customFormat="1" ht="13.5">
      <c r="B163" s="24" t="s">
        <v>281</v>
      </c>
      <c r="C163" s="31" t="s">
        <v>274</v>
      </c>
      <c r="D163" s="32">
        <v>5501.74</v>
      </c>
      <c r="E163" s="8"/>
    </row>
    <row r="164" spans="2:5" s="11" customFormat="1" ht="13.5">
      <c r="B164" s="24" t="s">
        <v>282</v>
      </c>
      <c r="C164" s="31" t="s">
        <v>272</v>
      </c>
      <c r="D164" s="32">
        <v>1650</v>
      </c>
      <c r="E164" s="8"/>
    </row>
    <row r="165" spans="2:5" s="11" customFormat="1" ht="13.5">
      <c r="B165" s="24" t="s">
        <v>283</v>
      </c>
      <c r="C165" s="31" t="s">
        <v>272</v>
      </c>
      <c r="D165" s="32">
        <v>1650</v>
      </c>
      <c r="E165" s="8"/>
    </row>
    <row r="166" spans="2:5" s="11" customFormat="1" ht="13.5">
      <c r="B166" s="24" t="s">
        <v>284</v>
      </c>
      <c r="C166" s="31" t="s">
        <v>274</v>
      </c>
      <c r="D166" s="32">
        <v>5501.74</v>
      </c>
      <c r="E166" s="8"/>
    </row>
    <row r="167" spans="2:5" s="11" customFormat="1" ht="13.5">
      <c r="B167" s="24" t="s">
        <v>285</v>
      </c>
      <c r="C167" s="31" t="s">
        <v>286</v>
      </c>
      <c r="D167" s="32">
        <v>3750</v>
      </c>
      <c r="E167" s="8"/>
    </row>
    <row r="168" spans="2:5" s="11" customFormat="1" ht="13.5">
      <c r="B168" s="24" t="s">
        <v>287</v>
      </c>
      <c r="C168" s="31" t="s">
        <v>288</v>
      </c>
      <c r="D168" s="32">
        <v>1849.99</v>
      </c>
      <c r="E168" s="8"/>
    </row>
    <row r="169" spans="2:5" s="11" customFormat="1" ht="13.5">
      <c r="B169" s="24" t="s">
        <v>289</v>
      </c>
      <c r="C169" s="31" t="s">
        <v>290</v>
      </c>
      <c r="D169" s="32">
        <v>1650</v>
      </c>
      <c r="E169" s="8"/>
    </row>
    <row r="170" spans="2:5" s="11" customFormat="1" ht="13.5">
      <c r="B170" s="24" t="s">
        <v>291</v>
      </c>
      <c r="C170" s="33" t="s">
        <v>292</v>
      </c>
      <c r="D170" s="32">
        <v>12560</v>
      </c>
      <c r="E170" s="8"/>
    </row>
    <row r="171" spans="2:5" s="11" customFormat="1" ht="13.5">
      <c r="B171" s="24" t="s">
        <v>293</v>
      </c>
      <c r="C171" s="33" t="s">
        <v>294</v>
      </c>
      <c r="D171" s="32">
        <v>2450</v>
      </c>
      <c r="E171" s="8"/>
    </row>
    <row r="172" spans="2:5" s="11" customFormat="1" ht="13.5">
      <c r="B172" s="24" t="s">
        <v>295</v>
      </c>
      <c r="C172" s="33" t="s">
        <v>294</v>
      </c>
      <c r="D172" s="32">
        <v>2450</v>
      </c>
      <c r="E172" s="8"/>
    </row>
    <row r="173" spans="2:5" s="11" customFormat="1" ht="13.5">
      <c r="B173" s="24" t="s">
        <v>296</v>
      </c>
      <c r="C173" s="33" t="s">
        <v>294</v>
      </c>
      <c r="D173" s="32">
        <v>2450</v>
      </c>
      <c r="E173" s="8"/>
    </row>
    <row r="174" spans="2:5" s="11" customFormat="1" ht="13.5">
      <c r="B174" s="24" t="s">
        <v>297</v>
      </c>
      <c r="C174" s="33" t="s">
        <v>294</v>
      </c>
      <c r="D174" s="32">
        <v>2450</v>
      </c>
      <c r="E174" s="8"/>
    </row>
    <row r="175" spans="2:5" s="11" customFormat="1" ht="13.5">
      <c r="B175" s="24" t="s">
        <v>298</v>
      </c>
      <c r="C175" s="33" t="s">
        <v>294</v>
      </c>
      <c r="D175" s="32">
        <v>2450</v>
      </c>
      <c r="E175" s="8"/>
    </row>
    <row r="176" spans="2:5" s="11" customFormat="1" ht="13.5">
      <c r="B176" s="24" t="s">
        <v>299</v>
      </c>
      <c r="C176" s="33" t="s">
        <v>272</v>
      </c>
      <c r="D176" s="32">
        <v>1650</v>
      </c>
      <c r="E176" s="8"/>
    </row>
    <row r="177" spans="2:5" s="11" customFormat="1" ht="13.5">
      <c r="B177" s="24" t="s">
        <v>300</v>
      </c>
      <c r="C177" s="33" t="s">
        <v>301</v>
      </c>
      <c r="D177" s="32">
        <v>2100</v>
      </c>
      <c r="E177" s="8"/>
    </row>
    <row r="178" spans="2:5" s="11" customFormat="1" ht="13.5">
      <c r="B178" s="24" t="s">
        <v>302</v>
      </c>
      <c r="C178" s="33" t="s">
        <v>301</v>
      </c>
      <c r="D178" s="32">
        <v>2100</v>
      </c>
      <c r="E178" s="8"/>
    </row>
    <row r="179" spans="2:5" s="11" customFormat="1" ht="13.5">
      <c r="B179" s="24" t="s">
        <v>303</v>
      </c>
      <c r="C179" s="33" t="s">
        <v>301</v>
      </c>
      <c r="D179" s="32">
        <v>2100</v>
      </c>
      <c r="E179" s="8"/>
    </row>
    <row r="180" spans="2:5" s="11" customFormat="1" ht="13.5">
      <c r="B180" s="24" t="s">
        <v>304</v>
      </c>
      <c r="C180" s="33" t="s">
        <v>301</v>
      </c>
      <c r="D180" s="32">
        <v>2100</v>
      </c>
      <c r="E180" s="8"/>
    </row>
    <row r="181" spans="2:5" s="11" customFormat="1" ht="13.5">
      <c r="B181" s="24" t="s">
        <v>305</v>
      </c>
      <c r="C181" s="33" t="s">
        <v>278</v>
      </c>
      <c r="D181" s="32">
        <v>2100</v>
      </c>
      <c r="E181" s="8"/>
    </row>
    <row r="182" spans="2:5" s="11" customFormat="1" ht="13.5">
      <c r="B182" s="24" t="s">
        <v>306</v>
      </c>
      <c r="C182" s="33" t="s">
        <v>272</v>
      </c>
      <c r="D182" s="32">
        <v>1650</v>
      </c>
      <c r="E182" s="8"/>
    </row>
    <row r="183" spans="2:5" s="11" customFormat="1" ht="13.5">
      <c r="B183" s="24" t="s">
        <v>307</v>
      </c>
      <c r="C183" s="33" t="s">
        <v>308</v>
      </c>
      <c r="D183" s="32">
        <v>1650</v>
      </c>
      <c r="E183" s="8"/>
    </row>
    <row r="184" spans="2:5" s="11" customFormat="1" ht="13.5">
      <c r="B184" s="24" t="s">
        <v>309</v>
      </c>
      <c r="C184" s="33" t="s">
        <v>272</v>
      </c>
      <c r="D184" s="32">
        <v>1650</v>
      </c>
      <c r="E184" s="8"/>
    </row>
    <row r="185" spans="2:5" s="11" customFormat="1" ht="13.5">
      <c r="B185" s="24" t="s">
        <v>310</v>
      </c>
      <c r="C185" s="33" t="s">
        <v>272</v>
      </c>
      <c r="D185" s="32">
        <v>1650</v>
      </c>
      <c r="E185" s="8"/>
    </row>
    <row r="186" spans="2:5" s="11" customFormat="1" ht="13.5">
      <c r="B186" s="24" t="s">
        <v>311</v>
      </c>
      <c r="C186" s="33" t="s">
        <v>272</v>
      </c>
      <c r="D186" s="32">
        <v>1650</v>
      </c>
      <c r="E186" s="8"/>
    </row>
    <row r="187" spans="2:5" s="11" customFormat="1" ht="13.5">
      <c r="B187" s="24" t="s">
        <v>312</v>
      </c>
      <c r="C187" s="33" t="s">
        <v>294</v>
      </c>
      <c r="D187" s="32">
        <v>2450</v>
      </c>
      <c r="E187" s="8"/>
    </row>
    <row r="188" spans="2:5" s="11" customFormat="1" ht="13.5">
      <c r="B188" s="24" t="s">
        <v>313</v>
      </c>
      <c r="C188" s="33" t="s">
        <v>274</v>
      </c>
      <c r="D188" s="32">
        <v>5501.74</v>
      </c>
      <c r="E188" s="8"/>
    </row>
    <row r="189" spans="2:5" s="11" customFormat="1" ht="13.5">
      <c r="B189" s="24" t="s">
        <v>314</v>
      </c>
      <c r="C189" s="33" t="s">
        <v>274</v>
      </c>
      <c r="D189" s="32">
        <v>5501.74</v>
      </c>
      <c r="E189" s="8"/>
    </row>
    <row r="190" spans="2:5" s="11" customFormat="1" ht="13.5">
      <c r="B190" s="24" t="s">
        <v>315</v>
      </c>
      <c r="C190" s="33" t="s">
        <v>316</v>
      </c>
      <c r="D190" s="32">
        <v>4600.12</v>
      </c>
      <c r="E190" s="8"/>
    </row>
    <row r="191" spans="2:5" s="11" customFormat="1" ht="13.5">
      <c r="B191" s="24" t="s">
        <v>317</v>
      </c>
      <c r="C191" s="33" t="s">
        <v>316</v>
      </c>
      <c r="D191" s="32">
        <v>4600.12</v>
      </c>
      <c r="E191" s="8"/>
    </row>
    <row r="192" spans="2:5" s="11" customFormat="1" ht="13.5">
      <c r="B192" s="24" t="s">
        <v>318</v>
      </c>
      <c r="C192" s="33" t="s">
        <v>319</v>
      </c>
      <c r="D192" s="32">
        <v>180</v>
      </c>
      <c r="E192" s="8"/>
    </row>
    <row r="193" spans="2:5" s="11" customFormat="1" ht="13.5">
      <c r="B193" s="24" t="s">
        <v>320</v>
      </c>
      <c r="C193" s="33" t="s">
        <v>319</v>
      </c>
      <c r="D193" s="32">
        <v>180</v>
      </c>
      <c r="E193" s="8"/>
    </row>
    <row r="194" spans="2:5" s="11" customFormat="1" ht="13.5">
      <c r="B194" s="24" t="s">
        <v>321</v>
      </c>
      <c r="C194" s="33" t="s">
        <v>319</v>
      </c>
      <c r="D194" s="32">
        <v>180</v>
      </c>
      <c r="E194" s="8"/>
    </row>
    <row r="195" spans="2:5" s="11" customFormat="1" ht="13.5">
      <c r="B195" s="24" t="s">
        <v>322</v>
      </c>
      <c r="C195" s="33" t="s">
        <v>319</v>
      </c>
      <c r="D195" s="32">
        <v>180</v>
      </c>
      <c r="E195" s="8"/>
    </row>
    <row r="196" spans="2:5" s="11" customFormat="1" ht="13.5">
      <c r="B196" s="24" t="s">
        <v>323</v>
      </c>
      <c r="C196" s="33" t="s">
        <v>319</v>
      </c>
      <c r="D196" s="32">
        <v>180</v>
      </c>
      <c r="E196" s="8"/>
    </row>
    <row r="197" spans="2:5" s="11" customFormat="1" ht="13.5">
      <c r="B197" s="24" t="s">
        <v>324</v>
      </c>
      <c r="C197" s="33" t="s">
        <v>319</v>
      </c>
      <c r="D197" s="32">
        <v>180</v>
      </c>
      <c r="E197" s="8"/>
    </row>
    <row r="198" spans="2:5" s="11" customFormat="1" ht="13.5">
      <c r="B198" s="24" t="s">
        <v>325</v>
      </c>
      <c r="C198" s="31" t="s">
        <v>319</v>
      </c>
      <c r="D198" s="32">
        <v>180</v>
      </c>
      <c r="E198" s="8"/>
    </row>
    <row r="199" spans="2:5" s="11" customFormat="1" ht="13.5">
      <c r="B199" s="24" t="s">
        <v>326</v>
      </c>
      <c r="C199" s="33" t="s">
        <v>319</v>
      </c>
      <c r="D199" s="32">
        <v>180</v>
      </c>
      <c r="E199" s="8"/>
    </row>
    <row r="200" spans="2:5" s="11" customFormat="1" ht="13.5">
      <c r="B200" s="24" t="s">
        <v>327</v>
      </c>
      <c r="C200" s="33" t="s">
        <v>319</v>
      </c>
      <c r="D200" s="32">
        <v>180</v>
      </c>
      <c r="E200" s="8"/>
    </row>
    <row r="201" spans="2:5" s="11" customFormat="1" ht="13.5">
      <c r="B201" s="24" t="s">
        <v>328</v>
      </c>
      <c r="C201" s="31" t="s">
        <v>319</v>
      </c>
      <c r="D201" s="32">
        <v>180</v>
      </c>
      <c r="E201" s="8"/>
    </row>
    <row r="202" spans="2:5" s="11" customFormat="1" ht="13.5">
      <c r="B202" s="24" t="s">
        <v>329</v>
      </c>
      <c r="C202" s="31" t="s">
        <v>330</v>
      </c>
      <c r="D202" s="32">
        <v>1050</v>
      </c>
      <c r="E202" s="8"/>
    </row>
    <row r="203" spans="2:5" s="11" customFormat="1" ht="13.5">
      <c r="B203" s="24" t="s">
        <v>331</v>
      </c>
      <c r="C203" s="31" t="s">
        <v>330</v>
      </c>
      <c r="D203" s="32">
        <v>1050</v>
      </c>
      <c r="E203" s="8"/>
    </row>
    <row r="204" spans="2:5" s="11" customFormat="1" ht="13.5">
      <c r="B204" s="24" t="s">
        <v>332</v>
      </c>
      <c r="C204" s="31" t="s">
        <v>333</v>
      </c>
      <c r="D204" s="32">
        <v>1448.96</v>
      </c>
      <c r="E204" s="8"/>
    </row>
    <row r="205" spans="2:5" s="11" customFormat="1" ht="13.5">
      <c r="B205" s="24" t="s">
        <v>334</v>
      </c>
      <c r="C205" s="31" t="s">
        <v>272</v>
      </c>
      <c r="D205" s="32">
        <v>1650</v>
      </c>
      <c r="E205" s="8"/>
    </row>
    <row r="206" spans="2:5" s="11" customFormat="1" ht="13.5">
      <c r="B206" s="24" t="s">
        <v>335</v>
      </c>
      <c r="C206" s="33" t="s">
        <v>272</v>
      </c>
      <c r="D206" s="32">
        <v>1650</v>
      </c>
      <c r="E206" s="8"/>
    </row>
    <row r="207" spans="2:5" s="11" customFormat="1" ht="13.5">
      <c r="B207" s="24" t="s">
        <v>336</v>
      </c>
      <c r="C207" s="33" t="s">
        <v>337</v>
      </c>
      <c r="D207" s="32">
        <v>3649.99</v>
      </c>
      <c r="E207" s="8"/>
    </row>
    <row r="208" spans="2:5" s="11" customFormat="1" ht="13.5">
      <c r="B208" s="24" t="s">
        <v>338</v>
      </c>
      <c r="C208" s="33" t="s">
        <v>278</v>
      </c>
      <c r="D208" s="32">
        <v>2100.0100000000002</v>
      </c>
      <c r="E208" s="8"/>
    </row>
    <row r="209" spans="2:5" s="11" customFormat="1" ht="13.5">
      <c r="B209" s="24" t="s">
        <v>339</v>
      </c>
      <c r="C209" s="31" t="s">
        <v>340</v>
      </c>
      <c r="D209" s="32">
        <v>2100.0100000000002</v>
      </c>
      <c r="E209" s="8"/>
    </row>
    <row r="210" spans="2:5" s="11" customFormat="1" ht="13.5">
      <c r="B210" s="24" t="s">
        <v>341</v>
      </c>
      <c r="C210" s="31" t="s">
        <v>340</v>
      </c>
      <c r="D210" s="32">
        <v>2100.0100000000002</v>
      </c>
      <c r="E210" s="8"/>
    </row>
    <row r="211" spans="2:5" s="11" customFormat="1" ht="13.5">
      <c r="B211" s="24" t="s">
        <v>342</v>
      </c>
      <c r="C211" s="31" t="s">
        <v>340</v>
      </c>
      <c r="D211" s="32">
        <v>2100.0100000000002</v>
      </c>
      <c r="E211" s="8"/>
    </row>
    <row r="212" spans="2:5" s="11" customFormat="1" ht="13.5">
      <c r="B212" s="24" t="s">
        <v>343</v>
      </c>
      <c r="C212" s="31" t="s">
        <v>344</v>
      </c>
      <c r="D212" s="32">
        <v>1650</v>
      </c>
      <c r="E212" s="8"/>
    </row>
    <row r="213" spans="2:5" s="11" customFormat="1" ht="13.5">
      <c r="B213" s="24" t="s">
        <v>345</v>
      </c>
      <c r="C213" s="31" t="s">
        <v>344</v>
      </c>
      <c r="D213" s="32">
        <v>1650</v>
      </c>
      <c r="E213" s="8"/>
    </row>
    <row r="214" spans="2:5" s="11" customFormat="1" ht="13.5">
      <c r="B214" s="24" t="s">
        <v>346</v>
      </c>
      <c r="C214" s="31" t="s">
        <v>344</v>
      </c>
      <c r="D214" s="32">
        <v>1650</v>
      </c>
      <c r="E214" s="8"/>
    </row>
    <row r="215" spans="2:5" s="11" customFormat="1" ht="13.5">
      <c r="B215" s="24" t="s">
        <v>347</v>
      </c>
      <c r="C215" s="31" t="s">
        <v>344</v>
      </c>
      <c r="D215" s="32">
        <v>1650</v>
      </c>
      <c r="E215" s="8"/>
    </row>
    <row r="216" spans="2:5" s="11" customFormat="1" ht="13.5">
      <c r="B216" s="24" t="s">
        <v>348</v>
      </c>
      <c r="C216" s="31" t="s">
        <v>272</v>
      </c>
      <c r="D216" s="32">
        <v>1650</v>
      </c>
      <c r="E216" s="8"/>
    </row>
    <row r="217" spans="2:5" s="11" customFormat="1" ht="13.5">
      <c r="B217" s="24" t="s">
        <v>349</v>
      </c>
      <c r="C217" s="31" t="s">
        <v>278</v>
      </c>
      <c r="D217" s="32">
        <v>2100.0100000000002</v>
      </c>
      <c r="E217" s="8"/>
    </row>
    <row r="218" spans="2:5" s="11" customFormat="1" ht="13.5">
      <c r="B218" s="24" t="s">
        <v>350</v>
      </c>
      <c r="C218" s="31" t="s">
        <v>351</v>
      </c>
      <c r="D218" s="32">
        <v>2450</v>
      </c>
      <c r="E218" s="8"/>
    </row>
    <row r="219" spans="2:5" s="11" customFormat="1" ht="13.5">
      <c r="B219" s="24" t="s">
        <v>352</v>
      </c>
      <c r="C219" s="31" t="s">
        <v>351</v>
      </c>
      <c r="D219" s="32">
        <v>2450</v>
      </c>
      <c r="E219" s="8"/>
    </row>
    <row r="220" spans="2:5" s="11" customFormat="1" ht="13.5">
      <c r="B220" s="24" t="s">
        <v>353</v>
      </c>
      <c r="C220" s="31" t="s">
        <v>272</v>
      </c>
      <c r="D220" s="32">
        <v>1649.99</v>
      </c>
      <c r="E220" s="8"/>
    </row>
    <row r="221" spans="2:5" s="11" customFormat="1" ht="13.5">
      <c r="B221" s="24" t="s">
        <v>354</v>
      </c>
      <c r="C221" s="31" t="s">
        <v>355</v>
      </c>
      <c r="D221" s="32">
        <v>2148.83</v>
      </c>
      <c r="E221" s="8"/>
    </row>
    <row r="222" spans="2:5" s="11" customFormat="1" ht="13.5">
      <c r="B222" s="24" t="s">
        <v>356</v>
      </c>
      <c r="C222" s="33" t="s">
        <v>355</v>
      </c>
      <c r="D222" s="32">
        <v>2148.83</v>
      </c>
      <c r="E222" s="8"/>
    </row>
    <row r="223" spans="2:5" s="11" customFormat="1" ht="13.5">
      <c r="B223" s="24" t="s">
        <v>357</v>
      </c>
      <c r="C223" s="31" t="s">
        <v>319</v>
      </c>
      <c r="D223" s="32">
        <v>180</v>
      </c>
      <c r="E223" s="8"/>
    </row>
    <row r="224" spans="2:5" s="11" customFormat="1" ht="13.5">
      <c r="B224" s="24" t="s">
        <v>358</v>
      </c>
      <c r="C224" s="33" t="s">
        <v>319</v>
      </c>
      <c r="D224" s="32">
        <f>179.99+0.54</f>
        <v>180.53</v>
      </c>
      <c r="E224" s="8"/>
    </row>
    <row r="225" spans="2:5" s="11" customFormat="1" ht="13.5">
      <c r="B225" s="24" t="s">
        <v>359</v>
      </c>
      <c r="C225" s="33" t="s">
        <v>319</v>
      </c>
      <c r="D225" s="32">
        <v>179.99</v>
      </c>
      <c r="E225" s="8"/>
    </row>
    <row r="226" spans="2:5" s="11" customFormat="1" ht="13.5">
      <c r="B226" s="24" t="s">
        <v>360</v>
      </c>
      <c r="C226" s="33" t="s">
        <v>319</v>
      </c>
      <c r="D226" s="32">
        <v>179.99</v>
      </c>
      <c r="E226" s="8"/>
    </row>
    <row r="227" spans="2:5" s="11" customFormat="1" ht="13.5">
      <c r="B227" s="24" t="s">
        <v>361</v>
      </c>
      <c r="C227" s="33" t="s">
        <v>319</v>
      </c>
      <c r="D227" s="32">
        <v>179.99</v>
      </c>
      <c r="E227" s="8"/>
    </row>
    <row r="228" spans="2:5" s="11" customFormat="1" ht="13.5">
      <c r="B228" s="24" t="s">
        <v>362</v>
      </c>
      <c r="C228" s="33" t="s">
        <v>363</v>
      </c>
      <c r="D228" s="32">
        <v>2450</v>
      </c>
      <c r="E228" s="8"/>
    </row>
    <row r="229" spans="2:5" s="11" customFormat="1" ht="13.5">
      <c r="B229" s="24" t="s">
        <v>364</v>
      </c>
      <c r="C229" s="31" t="s">
        <v>272</v>
      </c>
      <c r="D229" s="32">
        <v>1649.99</v>
      </c>
      <c r="E229" s="8"/>
    </row>
    <row r="230" spans="2:5" s="11" customFormat="1" ht="13.5">
      <c r="B230" s="24" t="s">
        <v>365</v>
      </c>
      <c r="C230" s="31" t="s">
        <v>366</v>
      </c>
      <c r="D230" s="32">
        <v>4100</v>
      </c>
      <c r="E230" s="8"/>
    </row>
    <row r="231" spans="2:5" s="11" customFormat="1" ht="13.5">
      <c r="B231" s="24" t="s">
        <v>367</v>
      </c>
      <c r="C231" s="31" t="s">
        <v>272</v>
      </c>
      <c r="D231" s="32">
        <v>1649.99</v>
      </c>
      <c r="E231" s="8"/>
    </row>
    <row r="232" spans="2:5" s="11" customFormat="1" ht="13.5">
      <c r="B232" s="24" t="s">
        <v>368</v>
      </c>
      <c r="C232" s="31" t="s">
        <v>272</v>
      </c>
      <c r="D232" s="32">
        <v>1649.99</v>
      </c>
      <c r="E232" s="8"/>
    </row>
    <row r="233" spans="2:5" s="11" customFormat="1" ht="13.5">
      <c r="B233" s="24" t="s">
        <v>369</v>
      </c>
      <c r="C233" s="31" t="s">
        <v>272</v>
      </c>
      <c r="D233" s="32">
        <v>1649.99</v>
      </c>
      <c r="E233" s="8"/>
    </row>
    <row r="234" spans="2:5" s="11" customFormat="1" ht="13.5">
      <c r="B234" s="24" t="s">
        <v>370</v>
      </c>
      <c r="C234" s="31" t="s">
        <v>272</v>
      </c>
      <c r="D234" s="32">
        <v>1649.99</v>
      </c>
      <c r="E234" s="8"/>
    </row>
    <row r="235" spans="2:5" s="11" customFormat="1" ht="13.5">
      <c r="B235" s="24" t="s">
        <v>371</v>
      </c>
      <c r="C235" s="31" t="s">
        <v>272</v>
      </c>
      <c r="D235" s="32">
        <v>1649.99</v>
      </c>
      <c r="E235" s="8"/>
    </row>
    <row r="236" spans="2:5" s="11" customFormat="1" ht="13.5">
      <c r="B236" s="24" t="s">
        <v>372</v>
      </c>
      <c r="C236" s="31" t="s">
        <v>272</v>
      </c>
      <c r="D236" s="32">
        <v>1649.99</v>
      </c>
      <c r="E236" s="8"/>
    </row>
    <row r="237" spans="2:5" s="11" customFormat="1" ht="13.5">
      <c r="B237" s="24" t="s">
        <v>373</v>
      </c>
      <c r="C237" s="31" t="s">
        <v>374</v>
      </c>
      <c r="D237" s="32">
        <v>3649.99</v>
      </c>
      <c r="E237" s="8"/>
    </row>
    <row r="238" spans="2:5" s="11" customFormat="1" ht="13.5">
      <c r="B238" s="24" t="s">
        <v>375</v>
      </c>
      <c r="C238" s="31" t="s">
        <v>374</v>
      </c>
      <c r="D238" s="32">
        <v>3649.99</v>
      </c>
      <c r="E238" s="8"/>
    </row>
    <row r="239" spans="2:5" s="11" customFormat="1" ht="13.5">
      <c r="B239" s="24" t="s">
        <v>376</v>
      </c>
      <c r="C239" s="31" t="s">
        <v>301</v>
      </c>
      <c r="D239" s="32">
        <v>2100.0100000000002</v>
      </c>
      <c r="E239" s="8"/>
    </row>
    <row r="240" spans="2:5" s="11" customFormat="1" ht="13.5">
      <c r="B240" s="24" t="s">
        <v>377</v>
      </c>
      <c r="C240" s="31" t="s">
        <v>301</v>
      </c>
      <c r="D240" s="32">
        <v>2100.0100000000002</v>
      </c>
      <c r="E240" s="8"/>
    </row>
    <row r="241" spans="2:5" s="11" customFormat="1" ht="13.5">
      <c r="B241" s="24" t="s">
        <v>378</v>
      </c>
      <c r="C241" s="31" t="s">
        <v>379</v>
      </c>
      <c r="D241" s="32">
        <v>2100.0100000000002</v>
      </c>
      <c r="E241" s="8"/>
    </row>
    <row r="242" spans="2:5" s="11" customFormat="1" ht="13.5">
      <c r="B242" s="24" t="s">
        <v>380</v>
      </c>
      <c r="C242" s="31" t="s">
        <v>379</v>
      </c>
      <c r="D242" s="32">
        <v>2100.0100000000002</v>
      </c>
      <c r="E242" s="8"/>
    </row>
    <row r="243" spans="2:5" s="11" customFormat="1" ht="13.5">
      <c r="B243" s="24" t="s">
        <v>381</v>
      </c>
      <c r="C243" s="31" t="s">
        <v>379</v>
      </c>
      <c r="D243" s="32">
        <v>2100.0100000000002</v>
      </c>
      <c r="E243" s="8"/>
    </row>
    <row r="244" spans="2:5" s="11" customFormat="1" ht="13.5">
      <c r="B244" s="24" t="s">
        <v>382</v>
      </c>
      <c r="C244" s="31" t="s">
        <v>379</v>
      </c>
      <c r="D244" s="32">
        <v>2100.0100000000002</v>
      </c>
      <c r="E244" s="8"/>
    </row>
    <row r="245" spans="2:5" s="11" customFormat="1" ht="13.5">
      <c r="B245" s="24" t="s">
        <v>383</v>
      </c>
      <c r="C245" s="31" t="s">
        <v>384</v>
      </c>
      <c r="D245" s="32">
        <v>7099.95</v>
      </c>
      <c r="E245" s="8"/>
    </row>
    <row r="246" spans="2:5" s="11" customFormat="1" ht="13.5">
      <c r="B246" s="24" t="s">
        <v>385</v>
      </c>
      <c r="C246" s="31" t="s">
        <v>272</v>
      </c>
      <c r="D246" s="32">
        <v>1649.99</v>
      </c>
      <c r="E246" s="8"/>
    </row>
    <row r="247" spans="2:5" s="11" customFormat="1" ht="13.5">
      <c r="B247" s="24" t="s">
        <v>386</v>
      </c>
      <c r="C247" s="31" t="s">
        <v>272</v>
      </c>
      <c r="D247" s="32">
        <v>1649.99</v>
      </c>
      <c r="E247" s="8"/>
    </row>
    <row r="248" spans="2:5" s="11" customFormat="1" ht="13.5">
      <c r="B248" s="24" t="s">
        <v>387</v>
      </c>
      <c r="C248" s="31" t="s">
        <v>272</v>
      </c>
      <c r="D248" s="32">
        <v>1649.99</v>
      </c>
      <c r="E248" s="8"/>
    </row>
    <row r="249" spans="2:5" s="11" customFormat="1" ht="13.5">
      <c r="B249" s="24" t="s">
        <v>388</v>
      </c>
      <c r="C249" s="31" t="s">
        <v>272</v>
      </c>
      <c r="D249" s="32">
        <v>1649.99</v>
      </c>
      <c r="E249" s="8"/>
    </row>
    <row r="250" spans="2:5" s="11" customFormat="1" ht="13.5">
      <c r="B250" s="24" t="s">
        <v>389</v>
      </c>
      <c r="C250" s="31" t="s">
        <v>272</v>
      </c>
      <c r="D250" s="32">
        <v>1649.99</v>
      </c>
      <c r="E250" s="8"/>
    </row>
    <row r="251" spans="2:5" s="11" customFormat="1" ht="13.5">
      <c r="B251" s="24" t="s">
        <v>390</v>
      </c>
      <c r="C251" s="31" t="s">
        <v>272</v>
      </c>
      <c r="D251" s="32">
        <v>1649.99</v>
      </c>
      <c r="E251" s="8"/>
    </row>
    <row r="252" spans="2:5" s="11" customFormat="1" ht="13.5">
      <c r="B252" s="24" t="s">
        <v>391</v>
      </c>
      <c r="C252" s="31" t="s">
        <v>392</v>
      </c>
      <c r="D252" s="32">
        <v>2500</v>
      </c>
      <c r="E252" s="8"/>
    </row>
    <row r="253" spans="2:5" s="11" customFormat="1" ht="13.5">
      <c r="B253" s="24" t="s">
        <v>393</v>
      </c>
      <c r="C253" s="31" t="s">
        <v>394</v>
      </c>
      <c r="D253" s="32">
        <v>1809.99</v>
      </c>
      <c r="E253" s="8"/>
    </row>
    <row r="254" spans="2:5" s="11" customFormat="1" ht="13.5">
      <c r="B254" s="24" t="s">
        <v>395</v>
      </c>
      <c r="C254" s="31" t="s">
        <v>394</v>
      </c>
      <c r="D254" s="32">
        <v>1809.98</v>
      </c>
      <c r="E254" s="8"/>
    </row>
    <row r="255" spans="2:5" s="11" customFormat="1" ht="13.5">
      <c r="B255" s="24" t="s">
        <v>396</v>
      </c>
      <c r="C255" s="31" t="s">
        <v>397</v>
      </c>
      <c r="D255" s="32">
        <v>349.42</v>
      </c>
      <c r="E255" s="8"/>
    </row>
    <row r="256" spans="2:5" s="11" customFormat="1" ht="13.5">
      <c r="B256" s="24" t="s">
        <v>398</v>
      </c>
      <c r="C256" s="31" t="s">
        <v>397</v>
      </c>
      <c r="D256" s="32">
        <v>349.42</v>
      </c>
      <c r="E256" s="8"/>
    </row>
    <row r="257" spans="2:5" s="11" customFormat="1" ht="13.5">
      <c r="B257" s="24" t="s">
        <v>399</v>
      </c>
      <c r="C257" s="31" t="s">
        <v>397</v>
      </c>
      <c r="D257" s="32">
        <v>349.42</v>
      </c>
      <c r="E257" s="8"/>
    </row>
    <row r="258" spans="2:5" s="11" customFormat="1" ht="13.5">
      <c r="B258" s="24" t="s">
        <v>400</v>
      </c>
      <c r="C258" s="31" t="s">
        <v>397</v>
      </c>
      <c r="D258" s="32">
        <v>349.42</v>
      </c>
      <c r="E258" s="8"/>
    </row>
    <row r="259" spans="2:5" s="11" customFormat="1" ht="13.5">
      <c r="B259" s="24" t="s">
        <v>401</v>
      </c>
      <c r="C259" s="31" t="s">
        <v>397</v>
      </c>
      <c r="D259" s="32">
        <v>349.42</v>
      </c>
      <c r="E259" s="8"/>
    </row>
    <row r="260" spans="2:5" s="11" customFormat="1" ht="13.5">
      <c r="B260" s="24" t="s">
        <v>402</v>
      </c>
      <c r="C260" s="31" t="s">
        <v>397</v>
      </c>
      <c r="D260" s="32">
        <v>349.42</v>
      </c>
      <c r="E260" s="8"/>
    </row>
    <row r="261" spans="2:5" s="11" customFormat="1" ht="13.5">
      <c r="B261" s="24" t="s">
        <v>403</v>
      </c>
      <c r="C261" s="31" t="s">
        <v>397</v>
      </c>
      <c r="D261" s="32">
        <v>349.41</v>
      </c>
      <c r="E261" s="8"/>
    </row>
    <row r="262" spans="2:5" s="11" customFormat="1" ht="13.5">
      <c r="B262" s="24" t="s">
        <v>404</v>
      </c>
      <c r="C262" s="31" t="s">
        <v>397</v>
      </c>
      <c r="D262" s="32">
        <v>349.41</v>
      </c>
      <c r="E262" s="8"/>
    </row>
    <row r="263" spans="2:5" s="11" customFormat="1" ht="13.5">
      <c r="B263" s="24" t="s">
        <v>405</v>
      </c>
      <c r="C263" s="31" t="s">
        <v>397</v>
      </c>
      <c r="D263" s="32">
        <v>349.41</v>
      </c>
      <c r="E263" s="8"/>
    </row>
    <row r="264" spans="2:5" s="11" customFormat="1" ht="13.5">
      <c r="B264" s="24" t="s">
        <v>406</v>
      </c>
      <c r="C264" s="31" t="s">
        <v>397</v>
      </c>
      <c r="D264" s="32">
        <v>349.41</v>
      </c>
      <c r="E264" s="8"/>
    </row>
    <row r="265" spans="2:5" s="11" customFormat="1" ht="13.5">
      <c r="B265" s="24" t="s">
        <v>407</v>
      </c>
      <c r="C265" s="31" t="s">
        <v>397</v>
      </c>
      <c r="D265" s="32">
        <v>349.41</v>
      </c>
      <c r="E265" s="8"/>
    </row>
    <row r="266" spans="2:5" s="11" customFormat="1" ht="13.5">
      <c r="B266" s="24" t="s">
        <v>408</v>
      </c>
      <c r="C266" s="31" t="s">
        <v>397</v>
      </c>
      <c r="D266" s="32">
        <v>349.41</v>
      </c>
      <c r="E266" s="8"/>
    </row>
    <row r="267" spans="2:5" s="11" customFormat="1" ht="13.5">
      <c r="B267" s="24" t="s">
        <v>409</v>
      </c>
      <c r="C267" s="31" t="s">
        <v>286</v>
      </c>
      <c r="D267" s="32">
        <v>3750</v>
      </c>
      <c r="E267" s="8"/>
    </row>
    <row r="268" spans="2:5" s="11" customFormat="1" ht="13.5">
      <c r="B268" s="24" t="s">
        <v>410</v>
      </c>
      <c r="C268" s="31" t="s">
        <v>411</v>
      </c>
      <c r="D268" s="32">
        <v>6500</v>
      </c>
      <c r="E268" s="8"/>
    </row>
    <row r="269" spans="2:5" s="11" customFormat="1" ht="13.5">
      <c r="B269" s="24" t="s">
        <v>412</v>
      </c>
      <c r="C269" s="31" t="s">
        <v>411</v>
      </c>
      <c r="D269" s="32">
        <v>6500</v>
      </c>
      <c r="E269" s="8"/>
    </row>
    <row r="270" spans="2:5" s="11" customFormat="1" ht="13.5">
      <c r="B270" s="24" t="s">
        <v>413</v>
      </c>
      <c r="C270" s="31" t="s">
        <v>414</v>
      </c>
      <c r="D270" s="32">
        <v>1849.99</v>
      </c>
      <c r="E270" s="8"/>
    </row>
    <row r="271" spans="2:5" s="11" customFormat="1" ht="13.5">
      <c r="B271" s="24" t="s">
        <v>415</v>
      </c>
      <c r="C271" s="31" t="s">
        <v>416</v>
      </c>
      <c r="D271" s="32">
        <v>2149.9899999999998</v>
      </c>
      <c r="E271" s="8"/>
    </row>
    <row r="272" spans="2:5" s="11" customFormat="1" ht="13.5">
      <c r="B272" s="24" t="s">
        <v>417</v>
      </c>
      <c r="C272" s="31" t="s">
        <v>416</v>
      </c>
      <c r="D272" s="32">
        <v>2149.9899999999998</v>
      </c>
      <c r="E272" s="8"/>
    </row>
    <row r="273" spans="2:6" s="11" customFormat="1" ht="13.5">
      <c r="B273" s="24" t="s">
        <v>418</v>
      </c>
      <c r="C273" s="31" t="s">
        <v>419</v>
      </c>
      <c r="D273" s="32">
        <v>37700</v>
      </c>
      <c r="E273" s="8" t="s">
        <v>1123</v>
      </c>
      <c r="F273" s="11" t="s">
        <v>1124</v>
      </c>
    </row>
    <row r="274" spans="2:6" s="11" customFormat="1" ht="13.5">
      <c r="B274" s="68" t="s">
        <v>420</v>
      </c>
      <c r="C274" s="69" t="s">
        <v>421</v>
      </c>
      <c r="D274" s="70">
        <v>0</v>
      </c>
      <c r="E274" s="71">
        <v>20996</v>
      </c>
      <c r="F274" s="71">
        <v>0</v>
      </c>
    </row>
    <row r="275" spans="2:6" s="11" customFormat="1" ht="27">
      <c r="B275" s="68" t="s">
        <v>422</v>
      </c>
      <c r="C275" s="69" t="s">
        <v>1125</v>
      </c>
      <c r="D275" s="70">
        <v>81733.600000000006</v>
      </c>
      <c r="E275" s="71">
        <v>19604</v>
      </c>
      <c r="F275" s="71">
        <v>81733.600000000006</v>
      </c>
    </row>
    <row r="276" spans="2:6" s="11" customFormat="1" ht="13.5">
      <c r="B276" s="24" t="s">
        <v>423</v>
      </c>
      <c r="C276" s="31" t="s">
        <v>1100</v>
      </c>
      <c r="D276" s="32">
        <v>4199.2</v>
      </c>
      <c r="E276" s="8"/>
    </row>
    <row r="277" spans="2:6" s="11" customFormat="1" ht="13.5">
      <c r="B277" s="24" t="s">
        <v>424</v>
      </c>
      <c r="C277" s="31" t="s">
        <v>425</v>
      </c>
      <c r="D277" s="32">
        <v>30160</v>
      </c>
      <c r="E277" s="8"/>
    </row>
    <row r="278" spans="2:6" s="11" customFormat="1" ht="13.5">
      <c r="B278" s="24" t="s">
        <v>426</v>
      </c>
      <c r="C278" s="31" t="s">
        <v>427</v>
      </c>
      <c r="D278" s="32">
        <v>20996</v>
      </c>
      <c r="E278" s="8"/>
    </row>
    <row r="279" spans="2:6" s="11" customFormat="1" ht="13.5">
      <c r="B279" s="68" t="s">
        <v>428</v>
      </c>
      <c r="C279" s="69" t="s">
        <v>429</v>
      </c>
      <c r="D279" s="70">
        <v>0</v>
      </c>
      <c r="E279" s="71">
        <v>25109.4</v>
      </c>
      <c r="F279" s="72">
        <v>0</v>
      </c>
    </row>
    <row r="280" spans="2:6" s="11" customFormat="1" ht="13.5">
      <c r="B280" s="53"/>
      <c r="C280" s="53" t="s">
        <v>239</v>
      </c>
      <c r="D280" s="54">
        <f>SUM(D281:D335)</f>
        <v>139996.24</v>
      </c>
      <c r="E280" s="8"/>
    </row>
    <row r="281" spans="2:6" s="11" customFormat="1" ht="27">
      <c r="B281" s="24" t="s">
        <v>1101</v>
      </c>
      <c r="C281" s="24" t="s">
        <v>430</v>
      </c>
      <c r="D281" s="30">
        <v>2710</v>
      </c>
      <c r="E281" s="8"/>
    </row>
    <row r="282" spans="2:6" s="11" customFormat="1" ht="40.5">
      <c r="B282" s="24" t="s">
        <v>431</v>
      </c>
      <c r="C282" s="24" t="s">
        <v>432</v>
      </c>
      <c r="D282" s="30">
        <v>4905</v>
      </c>
      <c r="E282" s="8"/>
    </row>
    <row r="283" spans="2:6" s="11" customFormat="1" ht="40.5">
      <c r="B283" s="24" t="s">
        <v>433</v>
      </c>
      <c r="C283" s="24" t="s">
        <v>432</v>
      </c>
      <c r="D283" s="30">
        <v>4905</v>
      </c>
      <c r="E283" s="8"/>
    </row>
    <row r="284" spans="2:6" s="11" customFormat="1" ht="40.5">
      <c r="B284" s="24" t="s">
        <v>434</v>
      </c>
      <c r="C284" s="24" t="s">
        <v>432</v>
      </c>
      <c r="D284" s="30">
        <v>4905</v>
      </c>
      <c r="E284" s="8"/>
    </row>
    <row r="285" spans="2:6" s="11" customFormat="1" ht="40.5">
      <c r="B285" s="24" t="s">
        <v>435</v>
      </c>
      <c r="C285" s="24" t="s">
        <v>432</v>
      </c>
      <c r="D285" s="30">
        <v>4905</v>
      </c>
      <c r="E285" s="8"/>
    </row>
    <row r="286" spans="2:6" s="11" customFormat="1" ht="40.5">
      <c r="B286" s="24" t="s">
        <v>436</v>
      </c>
      <c r="C286" s="24" t="s">
        <v>437</v>
      </c>
      <c r="D286" s="30">
        <v>5466</v>
      </c>
      <c r="E286" s="8"/>
    </row>
    <row r="287" spans="2:6" s="11" customFormat="1" ht="40.5">
      <c r="B287" s="24" t="s">
        <v>438</v>
      </c>
      <c r="C287" s="24" t="s">
        <v>437</v>
      </c>
      <c r="D287" s="30">
        <v>5466</v>
      </c>
      <c r="E287" s="8"/>
    </row>
    <row r="288" spans="2:6" s="11" customFormat="1" ht="40.5">
      <c r="B288" s="24" t="s">
        <v>439</v>
      </c>
      <c r="C288" s="24" t="s">
        <v>437</v>
      </c>
      <c r="D288" s="30">
        <v>5466</v>
      </c>
      <c r="E288" s="8"/>
    </row>
    <row r="289" spans="2:5" s="11" customFormat="1" ht="27">
      <c r="B289" s="24" t="s">
        <v>440</v>
      </c>
      <c r="C289" s="24" t="s">
        <v>441</v>
      </c>
      <c r="D289" s="30">
        <v>1809.01</v>
      </c>
      <c r="E289" s="8"/>
    </row>
    <row r="290" spans="2:5" s="11" customFormat="1" ht="27">
      <c r="B290" s="24" t="s">
        <v>442</v>
      </c>
      <c r="C290" s="24" t="s">
        <v>441</v>
      </c>
      <c r="D290" s="30">
        <v>1809.01</v>
      </c>
      <c r="E290" s="8"/>
    </row>
    <row r="291" spans="2:5" s="11" customFormat="1" ht="27">
      <c r="B291" s="24" t="s">
        <v>443</v>
      </c>
      <c r="C291" s="24" t="s">
        <v>441</v>
      </c>
      <c r="D291" s="30">
        <v>1809.01</v>
      </c>
      <c r="E291" s="8"/>
    </row>
    <row r="292" spans="2:5" s="11" customFormat="1" ht="27">
      <c r="B292" s="24" t="s">
        <v>444</v>
      </c>
      <c r="C292" s="24" t="s">
        <v>441</v>
      </c>
      <c r="D292" s="30">
        <v>1809.01</v>
      </c>
      <c r="E292" s="8"/>
    </row>
    <row r="293" spans="2:5" s="11" customFormat="1" ht="27">
      <c r="B293" s="24" t="s">
        <v>445</v>
      </c>
      <c r="C293" s="24" t="s">
        <v>441</v>
      </c>
      <c r="D293" s="30">
        <v>1809.01</v>
      </c>
      <c r="E293" s="8"/>
    </row>
    <row r="294" spans="2:5" s="11" customFormat="1" ht="27">
      <c r="B294" s="24" t="s">
        <v>446</v>
      </c>
      <c r="C294" s="24" t="s">
        <v>441</v>
      </c>
      <c r="D294" s="30">
        <v>1809.01</v>
      </c>
      <c r="E294" s="8"/>
    </row>
    <row r="295" spans="2:5" s="11" customFormat="1" ht="27">
      <c r="B295" s="24" t="s">
        <v>447</v>
      </c>
      <c r="C295" s="24" t="s">
        <v>441</v>
      </c>
      <c r="D295" s="30">
        <v>1809.01</v>
      </c>
      <c r="E295" s="8"/>
    </row>
    <row r="296" spans="2:5" s="11" customFormat="1" ht="27">
      <c r="B296" s="24" t="s">
        <v>448</v>
      </c>
      <c r="C296" s="24" t="s">
        <v>441</v>
      </c>
      <c r="D296" s="30">
        <v>1809.01</v>
      </c>
      <c r="E296" s="8"/>
    </row>
    <row r="297" spans="2:5" s="11" customFormat="1" ht="27">
      <c r="B297" s="24" t="s">
        <v>449</v>
      </c>
      <c r="C297" s="24" t="s">
        <v>441</v>
      </c>
      <c r="D297" s="30">
        <v>1809.01</v>
      </c>
      <c r="E297" s="8"/>
    </row>
    <row r="298" spans="2:5" s="11" customFormat="1" ht="27">
      <c r="B298" s="24" t="s">
        <v>450</v>
      </c>
      <c r="C298" s="24" t="s">
        <v>441</v>
      </c>
      <c r="D298" s="30">
        <v>1809.01</v>
      </c>
      <c r="E298" s="8"/>
    </row>
    <row r="299" spans="2:5" s="11" customFormat="1" ht="27">
      <c r="B299" s="24" t="s">
        <v>451</v>
      </c>
      <c r="C299" s="24" t="s">
        <v>441</v>
      </c>
      <c r="D299" s="30">
        <v>1809.01</v>
      </c>
      <c r="E299" s="8"/>
    </row>
    <row r="300" spans="2:5" s="11" customFormat="1" ht="27">
      <c r="B300" s="24" t="s">
        <v>452</v>
      </c>
      <c r="C300" s="24" t="s">
        <v>441</v>
      </c>
      <c r="D300" s="30">
        <v>1809.01</v>
      </c>
      <c r="E300" s="8"/>
    </row>
    <row r="301" spans="2:5" s="11" customFormat="1" ht="27">
      <c r="B301" s="24" t="s">
        <v>453</v>
      </c>
      <c r="C301" s="24" t="s">
        <v>441</v>
      </c>
      <c r="D301" s="30">
        <v>1809.02</v>
      </c>
      <c r="E301" s="8"/>
    </row>
    <row r="302" spans="2:5" s="11" customFormat="1" ht="27">
      <c r="B302" s="24" t="s">
        <v>454</v>
      </c>
      <c r="C302" s="24" t="s">
        <v>455</v>
      </c>
      <c r="D302" s="30">
        <v>5600</v>
      </c>
      <c r="E302" s="8"/>
    </row>
    <row r="303" spans="2:5" s="11" customFormat="1" ht="40.5">
      <c r="B303" s="24" t="s">
        <v>456</v>
      </c>
      <c r="C303" s="24" t="s">
        <v>457</v>
      </c>
      <c r="D303" s="30">
        <v>4345</v>
      </c>
      <c r="E303" s="8"/>
    </row>
    <row r="304" spans="2:5" s="11" customFormat="1" ht="40.5">
      <c r="B304" s="24" t="s">
        <v>458</v>
      </c>
      <c r="C304" s="24" t="s">
        <v>459</v>
      </c>
      <c r="D304" s="30">
        <v>4345</v>
      </c>
      <c r="E304" s="8"/>
    </row>
    <row r="305" spans="2:5" s="11" customFormat="1" ht="27">
      <c r="B305" s="24" t="s">
        <v>460</v>
      </c>
      <c r="C305" s="24" t="s">
        <v>461</v>
      </c>
      <c r="D305" s="30">
        <v>4345</v>
      </c>
      <c r="E305" s="8"/>
    </row>
    <row r="306" spans="2:5" s="11" customFormat="1" ht="40.5">
      <c r="B306" s="24" t="s">
        <v>462</v>
      </c>
      <c r="C306" s="24" t="s">
        <v>463</v>
      </c>
      <c r="D306" s="30">
        <v>3190</v>
      </c>
      <c r="E306" s="8"/>
    </row>
    <row r="307" spans="2:5" s="11" customFormat="1" ht="40.5">
      <c r="B307" s="24" t="s">
        <v>464</v>
      </c>
      <c r="C307" s="24" t="s">
        <v>465</v>
      </c>
      <c r="D307" s="30">
        <v>3190</v>
      </c>
      <c r="E307" s="8"/>
    </row>
    <row r="308" spans="2:5" s="11" customFormat="1" ht="40.5">
      <c r="B308" s="24" t="s">
        <v>466</v>
      </c>
      <c r="C308" s="24" t="s">
        <v>465</v>
      </c>
      <c r="D308" s="30">
        <v>3190</v>
      </c>
      <c r="E308" s="8"/>
    </row>
    <row r="309" spans="2:5" s="11" customFormat="1" ht="40.5">
      <c r="B309" s="24" t="s">
        <v>467</v>
      </c>
      <c r="C309" s="24" t="s">
        <v>468</v>
      </c>
      <c r="D309" s="30">
        <v>3190</v>
      </c>
      <c r="E309" s="8"/>
    </row>
    <row r="310" spans="2:5" s="11" customFormat="1" ht="40.5">
      <c r="B310" s="24" t="s">
        <v>469</v>
      </c>
      <c r="C310" s="24" t="s">
        <v>470</v>
      </c>
      <c r="D310" s="30">
        <v>3190</v>
      </c>
      <c r="E310" s="8"/>
    </row>
    <row r="311" spans="2:5" s="11" customFormat="1" ht="40.5">
      <c r="B311" s="24" t="s">
        <v>471</v>
      </c>
      <c r="C311" s="24" t="s">
        <v>470</v>
      </c>
      <c r="D311" s="30">
        <v>3190</v>
      </c>
      <c r="E311" s="8"/>
    </row>
    <row r="312" spans="2:5" s="11" customFormat="1" ht="27">
      <c r="B312" s="24" t="s">
        <v>472</v>
      </c>
      <c r="C312" s="24" t="s">
        <v>473</v>
      </c>
      <c r="D312" s="30">
        <v>400</v>
      </c>
      <c r="E312" s="8"/>
    </row>
    <row r="313" spans="2:5" s="11" customFormat="1" ht="27">
      <c r="B313" s="24" t="s">
        <v>474</v>
      </c>
      <c r="C313" s="24" t="s">
        <v>473</v>
      </c>
      <c r="D313" s="30">
        <v>400</v>
      </c>
      <c r="E313" s="8"/>
    </row>
    <row r="314" spans="2:5" s="11" customFormat="1" ht="27">
      <c r="B314" s="24" t="s">
        <v>475</v>
      </c>
      <c r="C314" s="24" t="s">
        <v>473</v>
      </c>
      <c r="D314" s="30">
        <v>400</v>
      </c>
      <c r="E314" s="8"/>
    </row>
    <row r="315" spans="2:5" s="11" customFormat="1" ht="27">
      <c r="B315" s="24" t="s">
        <v>476</v>
      </c>
      <c r="C315" s="24" t="s">
        <v>473</v>
      </c>
      <c r="D315" s="30">
        <v>400</v>
      </c>
      <c r="E315" s="8"/>
    </row>
    <row r="316" spans="2:5" s="11" customFormat="1" ht="27">
      <c r="B316" s="24" t="s">
        <v>477</v>
      </c>
      <c r="C316" s="24" t="s">
        <v>473</v>
      </c>
      <c r="D316" s="30">
        <v>400</v>
      </c>
      <c r="E316" s="8"/>
    </row>
    <row r="317" spans="2:5" s="11" customFormat="1" ht="25.5" customHeight="1">
      <c r="B317" s="24" t="s">
        <v>478</v>
      </c>
      <c r="C317" s="24" t="s">
        <v>473</v>
      </c>
      <c r="D317" s="30">
        <v>400</v>
      </c>
      <c r="E317" s="8"/>
    </row>
    <row r="318" spans="2:5" s="11" customFormat="1" ht="27">
      <c r="B318" s="24" t="s">
        <v>479</v>
      </c>
      <c r="C318" s="24" t="s">
        <v>473</v>
      </c>
      <c r="D318" s="30">
        <v>400</v>
      </c>
      <c r="E318" s="8"/>
    </row>
    <row r="319" spans="2:5" s="11" customFormat="1" ht="27">
      <c r="B319" s="24" t="s">
        <v>480</v>
      </c>
      <c r="C319" s="24" t="s">
        <v>473</v>
      </c>
      <c r="D319" s="30">
        <v>400</v>
      </c>
      <c r="E319" s="8"/>
    </row>
    <row r="320" spans="2:5" s="11" customFormat="1" ht="27">
      <c r="B320" s="24" t="s">
        <v>481</v>
      </c>
      <c r="C320" s="24" t="s">
        <v>473</v>
      </c>
      <c r="D320" s="30">
        <v>400</v>
      </c>
      <c r="E320" s="8"/>
    </row>
    <row r="321" spans="2:5" s="11" customFormat="1" ht="27">
      <c r="B321" s="24" t="s">
        <v>482</v>
      </c>
      <c r="C321" s="24" t="s">
        <v>473</v>
      </c>
      <c r="D321" s="30">
        <v>400</v>
      </c>
      <c r="E321" s="8"/>
    </row>
    <row r="322" spans="2:5" s="11" customFormat="1" ht="27">
      <c r="B322" s="24" t="s">
        <v>483</v>
      </c>
      <c r="C322" s="24" t="s">
        <v>473</v>
      </c>
      <c r="D322" s="30">
        <v>400</v>
      </c>
      <c r="E322" s="8"/>
    </row>
    <row r="323" spans="2:5" s="11" customFormat="1" ht="27">
      <c r="B323" s="24" t="s">
        <v>484</v>
      </c>
      <c r="C323" s="24" t="s">
        <v>485</v>
      </c>
      <c r="D323" s="30">
        <v>1700</v>
      </c>
      <c r="E323" s="8"/>
    </row>
    <row r="324" spans="2:5" s="11" customFormat="1" ht="27">
      <c r="B324" s="24" t="s">
        <v>486</v>
      </c>
      <c r="C324" s="24" t="s">
        <v>487</v>
      </c>
      <c r="D324" s="30">
        <v>2940.02</v>
      </c>
      <c r="E324" s="8"/>
    </row>
    <row r="325" spans="2:5" s="11" customFormat="1" ht="27">
      <c r="B325" s="24" t="s">
        <v>488</v>
      </c>
      <c r="C325" s="24" t="s">
        <v>487</v>
      </c>
      <c r="D325" s="30">
        <v>2940.02</v>
      </c>
      <c r="E325" s="8"/>
    </row>
    <row r="326" spans="2:5" s="11" customFormat="1" ht="27">
      <c r="B326" s="24" t="s">
        <v>489</v>
      </c>
      <c r="C326" s="24" t="s">
        <v>490</v>
      </c>
      <c r="D326" s="30">
        <v>3000</v>
      </c>
      <c r="E326" s="8"/>
    </row>
    <row r="327" spans="2:5" s="11" customFormat="1" ht="27">
      <c r="B327" s="24" t="s">
        <v>491</v>
      </c>
      <c r="C327" s="24" t="s">
        <v>490</v>
      </c>
      <c r="D327" s="30">
        <v>3000</v>
      </c>
      <c r="E327" s="8"/>
    </row>
    <row r="328" spans="2:5" s="11" customFormat="1" ht="27">
      <c r="B328" s="24" t="s">
        <v>492</v>
      </c>
      <c r="C328" s="24" t="s">
        <v>490</v>
      </c>
      <c r="D328" s="30">
        <v>3000</v>
      </c>
      <c r="E328" s="8"/>
    </row>
    <row r="329" spans="2:5" s="11" customFormat="1" ht="27">
      <c r="B329" s="24" t="s">
        <v>493</v>
      </c>
      <c r="C329" s="24" t="s">
        <v>490</v>
      </c>
      <c r="D329" s="30">
        <v>3000</v>
      </c>
      <c r="E329" s="8"/>
    </row>
    <row r="330" spans="2:5" s="11" customFormat="1" ht="27">
      <c r="B330" s="24" t="s">
        <v>494</v>
      </c>
      <c r="C330" s="24" t="s">
        <v>490</v>
      </c>
      <c r="D330" s="30">
        <v>3000</v>
      </c>
      <c r="E330" s="8"/>
    </row>
    <row r="331" spans="2:5" s="11" customFormat="1" ht="27">
      <c r="B331" s="24" t="s">
        <v>495</v>
      </c>
      <c r="C331" s="24" t="s">
        <v>496</v>
      </c>
      <c r="D331" s="30">
        <v>5568</v>
      </c>
      <c r="E331" s="8"/>
    </row>
    <row r="332" spans="2:5" s="11" customFormat="1" ht="27">
      <c r="B332" s="24" t="s">
        <v>497</v>
      </c>
      <c r="C332" s="24" t="s">
        <v>498</v>
      </c>
      <c r="D332" s="30">
        <v>1350.02</v>
      </c>
      <c r="E332" s="8"/>
    </row>
    <row r="333" spans="2:5" s="11" customFormat="1" ht="27">
      <c r="B333" s="24" t="s">
        <v>499</v>
      </c>
      <c r="C333" s="24" t="s">
        <v>498</v>
      </c>
      <c r="D333" s="30">
        <v>1350.02</v>
      </c>
      <c r="E333" s="8"/>
    </row>
    <row r="334" spans="2:5" s="11" customFormat="1" ht="40.5">
      <c r="B334" s="24" t="s">
        <v>500</v>
      </c>
      <c r="C334" s="24" t="s">
        <v>501</v>
      </c>
      <c r="D334" s="30">
        <v>2018.02</v>
      </c>
      <c r="E334" s="8"/>
    </row>
    <row r="335" spans="2:5" s="11" customFormat="1" ht="27">
      <c r="B335" s="24" t="s">
        <v>502</v>
      </c>
      <c r="C335" s="24" t="s">
        <v>430</v>
      </c>
      <c r="D335" s="30">
        <v>2710</v>
      </c>
      <c r="E335" s="8"/>
    </row>
    <row r="336" spans="2:5" s="11" customFormat="1" ht="13.5">
      <c r="B336" s="22"/>
      <c r="C336" s="22" t="s">
        <v>54</v>
      </c>
      <c r="D336" s="23">
        <f>D337</f>
        <v>7988</v>
      </c>
      <c r="E336" s="8"/>
    </row>
    <row r="337" spans="2:5" s="11" customFormat="1" ht="13.5">
      <c r="B337" s="53"/>
      <c r="C337" s="53" t="s">
        <v>13</v>
      </c>
      <c r="D337" s="54">
        <f>SUM(D338:D351)</f>
        <v>7988</v>
      </c>
      <c r="E337" s="8"/>
    </row>
    <row r="338" spans="2:5" s="11" customFormat="1" ht="13.5">
      <c r="B338" s="24" t="s">
        <v>503</v>
      </c>
      <c r="C338" s="27" t="s">
        <v>504</v>
      </c>
      <c r="D338" s="36">
        <v>0</v>
      </c>
      <c r="E338" s="8"/>
    </row>
    <row r="339" spans="2:5" s="11" customFormat="1" ht="13.5">
      <c r="B339" s="24" t="s">
        <v>505</v>
      </c>
      <c r="C339" s="27" t="s">
        <v>506</v>
      </c>
      <c r="D339" s="28">
        <v>100</v>
      </c>
      <c r="E339" s="8"/>
    </row>
    <row r="340" spans="2:5" s="11" customFormat="1" ht="13.5">
      <c r="B340" s="24" t="s">
        <v>507</v>
      </c>
      <c r="C340" s="27" t="s">
        <v>508</v>
      </c>
      <c r="D340" s="28">
        <v>2000</v>
      </c>
      <c r="E340" s="8"/>
    </row>
    <row r="341" spans="2:5" s="11" customFormat="1" ht="13.5">
      <c r="B341" s="24" t="s">
        <v>509</v>
      </c>
      <c r="C341" s="27" t="s">
        <v>510</v>
      </c>
      <c r="D341" s="28">
        <v>3480</v>
      </c>
      <c r="E341" s="8"/>
    </row>
    <row r="342" spans="2:5" s="11" customFormat="1" ht="13.5">
      <c r="B342" s="24" t="s">
        <v>511</v>
      </c>
      <c r="C342" s="27" t="s">
        <v>512</v>
      </c>
      <c r="D342" s="28">
        <v>400</v>
      </c>
      <c r="E342" s="8"/>
    </row>
    <row r="343" spans="2:5" s="11" customFormat="1" ht="13.5">
      <c r="B343" s="24" t="s">
        <v>513</v>
      </c>
      <c r="C343" s="27" t="s">
        <v>514</v>
      </c>
      <c r="D343" s="28">
        <v>2000</v>
      </c>
      <c r="E343" s="8"/>
    </row>
    <row r="344" spans="2:5" s="11" customFormat="1" ht="13.5">
      <c r="B344" s="24" t="s">
        <v>515</v>
      </c>
      <c r="C344" s="27" t="s">
        <v>516</v>
      </c>
      <c r="D344" s="28">
        <v>1</v>
      </c>
      <c r="E344" s="8"/>
    </row>
    <row r="345" spans="2:5" s="11" customFormat="1" ht="13.5">
      <c r="B345" s="24" t="s">
        <v>517</v>
      </c>
      <c r="C345" s="31" t="s">
        <v>518</v>
      </c>
      <c r="D345" s="28">
        <v>1</v>
      </c>
      <c r="E345" s="8"/>
    </row>
    <row r="346" spans="2:5" s="11" customFormat="1" ht="13.5">
      <c r="B346" s="24" t="s">
        <v>519</v>
      </c>
      <c r="C346" s="27" t="s">
        <v>520</v>
      </c>
      <c r="D346" s="28">
        <v>1</v>
      </c>
      <c r="E346" s="8"/>
    </row>
    <row r="347" spans="2:5" s="11" customFormat="1" ht="13.5">
      <c r="B347" s="24" t="s">
        <v>521</v>
      </c>
      <c r="C347" s="27" t="s">
        <v>522</v>
      </c>
      <c r="D347" s="28">
        <v>1</v>
      </c>
      <c r="E347" s="8"/>
    </row>
    <row r="348" spans="2:5" s="11" customFormat="1" ht="13.5">
      <c r="B348" s="24" t="s">
        <v>523</v>
      </c>
      <c r="C348" s="27" t="s">
        <v>524</v>
      </c>
      <c r="D348" s="28">
        <v>1</v>
      </c>
      <c r="E348" s="8"/>
    </row>
    <row r="349" spans="2:5" s="11" customFormat="1" ht="13.5">
      <c r="B349" s="24" t="s">
        <v>525</v>
      </c>
      <c r="C349" s="27" t="s">
        <v>526</v>
      </c>
      <c r="D349" s="28">
        <v>1</v>
      </c>
      <c r="E349" s="8"/>
    </row>
    <row r="350" spans="2:5" s="11" customFormat="1" ht="13.5">
      <c r="B350" s="24" t="s">
        <v>527</v>
      </c>
      <c r="C350" s="27" t="s">
        <v>528</v>
      </c>
      <c r="D350" s="28">
        <v>1</v>
      </c>
      <c r="E350" s="8"/>
    </row>
    <row r="351" spans="2:5" s="11" customFormat="1" ht="13.5">
      <c r="B351" s="24" t="s">
        <v>529</v>
      </c>
      <c r="C351" s="27" t="s">
        <v>530</v>
      </c>
      <c r="D351" s="28">
        <v>1</v>
      </c>
      <c r="E351" s="8"/>
    </row>
    <row r="352" spans="2:5" s="14" customFormat="1" ht="16.5" customHeight="1">
      <c r="B352" s="48"/>
      <c r="C352" s="48" t="s">
        <v>531</v>
      </c>
      <c r="D352" s="49">
        <f>D353+D401+D418</f>
        <v>1128815.6600000001</v>
      </c>
    </row>
    <row r="353" spans="2:5" s="11" customFormat="1" ht="13.5">
      <c r="B353" s="22"/>
      <c r="C353" s="22" t="s">
        <v>12</v>
      </c>
      <c r="D353" s="23">
        <f>D354+D380+D383+D390+D396</f>
        <v>172531.76</v>
      </c>
      <c r="E353" s="10" t="s">
        <v>1115</v>
      </c>
    </row>
    <row r="354" spans="2:5" s="11" customFormat="1" ht="13.5">
      <c r="B354" s="53"/>
      <c r="C354" s="53" t="s">
        <v>38</v>
      </c>
      <c r="D354" s="54">
        <f>SUM(D355:D379)</f>
        <v>18514.07</v>
      </c>
      <c r="E354" s="8"/>
    </row>
    <row r="355" spans="2:5" s="11" customFormat="1" ht="13.5">
      <c r="B355" s="24" t="s">
        <v>532</v>
      </c>
      <c r="C355" s="27" t="s">
        <v>533</v>
      </c>
      <c r="D355" s="28">
        <v>1</v>
      </c>
      <c r="E355" s="8"/>
    </row>
    <row r="356" spans="2:5" s="11" customFormat="1" ht="27">
      <c r="B356" s="24" t="s">
        <v>534</v>
      </c>
      <c r="C356" s="27" t="s">
        <v>535</v>
      </c>
      <c r="D356" s="28">
        <v>1</v>
      </c>
      <c r="E356" s="8"/>
    </row>
    <row r="357" spans="2:5" s="11" customFormat="1" ht="13.5">
      <c r="B357" s="24" t="s">
        <v>536</v>
      </c>
      <c r="C357" s="27" t="s">
        <v>537</v>
      </c>
      <c r="D357" s="28">
        <v>1</v>
      </c>
      <c r="E357" s="8"/>
    </row>
    <row r="358" spans="2:5" s="11" customFormat="1" ht="27">
      <c r="B358" s="24" t="s">
        <v>538</v>
      </c>
      <c r="C358" s="27" t="s">
        <v>539</v>
      </c>
      <c r="D358" s="28">
        <v>1</v>
      </c>
      <c r="E358" s="8"/>
    </row>
    <row r="359" spans="2:5" s="11" customFormat="1" ht="13.5">
      <c r="B359" s="24" t="s">
        <v>541</v>
      </c>
      <c r="C359" s="27" t="s">
        <v>542</v>
      </c>
      <c r="D359" s="28">
        <v>1</v>
      </c>
      <c r="E359" s="8"/>
    </row>
    <row r="360" spans="2:5" s="11" customFormat="1" ht="13.5">
      <c r="B360" s="24" t="s">
        <v>543</v>
      </c>
      <c r="C360" s="27" t="s">
        <v>544</v>
      </c>
      <c r="D360" s="28">
        <v>1</v>
      </c>
      <c r="E360" s="8"/>
    </row>
    <row r="361" spans="2:5" s="11" customFormat="1" ht="13.5">
      <c r="B361" s="24" t="s">
        <v>545</v>
      </c>
      <c r="C361" s="27" t="s">
        <v>546</v>
      </c>
      <c r="D361" s="28">
        <v>1</v>
      </c>
      <c r="E361" s="8"/>
    </row>
    <row r="362" spans="2:5" s="11" customFormat="1" ht="13.5">
      <c r="B362" s="24" t="s">
        <v>547</v>
      </c>
      <c r="C362" s="27" t="s">
        <v>548</v>
      </c>
      <c r="D362" s="28">
        <v>5917.05</v>
      </c>
      <c r="E362" s="8"/>
    </row>
    <row r="363" spans="2:5" s="11" customFormat="1" ht="13.5">
      <c r="B363" s="24" t="s">
        <v>549</v>
      </c>
      <c r="C363" s="27" t="s">
        <v>540</v>
      </c>
      <c r="D363" s="28">
        <v>5605.49</v>
      </c>
      <c r="E363" s="8"/>
    </row>
    <row r="364" spans="2:5" s="11" customFormat="1" ht="13.5">
      <c r="B364" s="24" t="s">
        <v>550</v>
      </c>
      <c r="C364" s="27" t="s">
        <v>537</v>
      </c>
      <c r="D364" s="28">
        <v>388.32</v>
      </c>
      <c r="E364" s="8"/>
    </row>
    <row r="365" spans="2:5" s="11" customFormat="1" ht="13.5">
      <c r="B365" s="24" t="s">
        <v>551</v>
      </c>
      <c r="C365" s="27" t="s">
        <v>267</v>
      </c>
      <c r="D365" s="28">
        <v>2700</v>
      </c>
      <c r="E365" s="8"/>
    </row>
    <row r="366" spans="2:5" s="11" customFormat="1" ht="13.5">
      <c r="B366" s="24" t="s">
        <v>552</v>
      </c>
      <c r="C366" s="27" t="s">
        <v>537</v>
      </c>
      <c r="D366" s="28">
        <v>350</v>
      </c>
      <c r="E366" s="8"/>
    </row>
    <row r="367" spans="2:5" s="11" customFormat="1" ht="13.5">
      <c r="B367" s="24" t="s">
        <v>553</v>
      </c>
      <c r="C367" s="27" t="s">
        <v>554</v>
      </c>
      <c r="D367" s="28">
        <v>170</v>
      </c>
      <c r="E367" s="8"/>
    </row>
    <row r="368" spans="2:5" s="11" customFormat="1" ht="13.5">
      <c r="B368" s="24" t="s">
        <v>555</v>
      </c>
      <c r="C368" s="27" t="s">
        <v>556</v>
      </c>
      <c r="D368" s="28">
        <v>1</v>
      </c>
      <c r="E368" s="8"/>
    </row>
    <row r="369" spans="2:5" s="11" customFormat="1" ht="13.5">
      <c r="B369" s="24" t="s">
        <v>557</v>
      </c>
      <c r="C369" s="27" t="s">
        <v>558</v>
      </c>
      <c r="D369" s="28">
        <v>3365.21</v>
      </c>
      <c r="E369" s="8"/>
    </row>
    <row r="370" spans="2:5" s="11" customFormat="1" ht="13.5">
      <c r="B370" s="24" t="s">
        <v>559</v>
      </c>
      <c r="C370" s="27" t="s">
        <v>554</v>
      </c>
      <c r="D370" s="28">
        <v>1</v>
      </c>
      <c r="E370" s="8"/>
    </row>
    <row r="371" spans="2:5" s="11" customFormat="1" ht="13.5">
      <c r="B371" s="24" t="s">
        <v>560</v>
      </c>
      <c r="C371" s="27" t="s">
        <v>561</v>
      </c>
      <c r="D371" s="28">
        <v>1</v>
      </c>
      <c r="E371" s="8"/>
    </row>
    <row r="372" spans="2:5" s="11" customFormat="1" ht="13.5">
      <c r="B372" s="24" t="s">
        <v>562</v>
      </c>
      <c r="C372" s="27" t="s">
        <v>537</v>
      </c>
      <c r="D372" s="28">
        <v>1</v>
      </c>
      <c r="E372" s="8"/>
    </row>
    <row r="373" spans="2:5" s="11" customFormat="1" ht="13.5">
      <c r="B373" s="24" t="s">
        <v>563</v>
      </c>
      <c r="C373" s="27" t="s">
        <v>537</v>
      </c>
      <c r="D373" s="28">
        <v>1</v>
      </c>
      <c r="E373" s="8"/>
    </row>
    <row r="374" spans="2:5" s="11" customFormat="1" ht="13.5">
      <c r="B374" s="24" t="s">
        <v>564</v>
      </c>
      <c r="C374" s="27" t="s">
        <v>565</v>
      </c>
      <c r="D374" s="28">
        <v>1</v>
      </c>
      <c r="E374" s="8"/>
    </row>
    <row r="375" spans="2:5" s="11" customFormat="1" ht="13.5">
      <c r="B375" s="24" t="s">
        <v>566</v>
      </c>
      <c r="C375" s="27" t="s">
        <v>561</v>
      </c>
      <c r="D375" s="28">
        <v>1</v>
      </c>
      <c r="E375" s="8"/>
    </row>
    <row r="376" spans="2:5" s="11" customFormat="1" ht="13.5">
      <c r="B376" s="24" t="s">
        <v>567</v>
      </c>
      <c r="C376" s="27" t="s">
        <v>561</v>
      </c>
      <c r="D376" s="28">
        <v>1</v>
      </c>
      <c r="E376" s="8"/>
    </row>
    <row r="377" spans="2:5" s="11" customFormat="1" ht="13.5">
      <c r="B377" s="24" t="s">
        <v>568</v>
      </c>
      <c r="C377" s="27" t="s">
        <v>569</v>
      </c>
      <c r="D377" s="28">
        <v>1</v>
      </c>
      <c r="E377" s="8"/>
    </row>
    <row r="378" spans="2:5" s="11" customFormat="1" ht="13.5">
      <c r="B378" s="24" t="s">
        <v>570</v>
      </c>
      <c r="C378" s="27" t="s">
        <v>537</v>
      </c>
      <c r="D378" s="28">
        <v>1</v>
      </c>
      <c r="E378" s="8"/>
    </row>
    <row r="379" spans="2:5" s="11" customFormat="1" ht="13.5">
      <c r="B379" s="24" t="s">
        <v>571</v>
      </c>
      <c r="C379" s="27" t="s">
        <v>572</v>
      </c>
      <c r="D379" s="28">
        <v>1</v>
      </c>
      <c r="E379" s="8"/>
    </row>
    <row r="380" spans="2:5" s="11" customFormat="1" ht="13.5">
      <c r="B380" s="53"/>
      <c r="C380" s="53" t="s">
        <v>239</v>
      </c>
      <c r="D380" s="54">
        <f>SUM(D381:D382)</f>
        <v>12132</v>
      </c>
      <c r="E380" s="8"/>
    </row>
    <row r="381" spans="2:5" s="11" customFormat="1" ht="27">
      <c r="B381" s="24" t="s">
        <v>573</v>
      </c>
      <c r="C381" s="24" t="s">
        <v>574</v>
      </c>
      <c r="D381" s="30">
        <v>5032</v>
      </c>
      <c r="E381" s="8"/>
    </row>
    <row r="382" spans="2:5" s="11" customFormat="1" ht="13.5">
      <c r="B382" s="24" t="s">
        <v>575</v>
      </c>
      <c r="C382" s="24" t="s">
        <v>576</v>
      </c>
      <c r="D382" s="30">
        <v>7100</v>
      </c>
      <c r="E382" s="8"/>
    </row>
    <row r="383" spans="2:5" s="11" customFormat="1" ht="13.5">
      <c r="B383" s="53"/>
      <c r="C383" s="53" t="s">
        <v>577</v>
      </c>
      <c r="D383" s="54">
        <f>SUM(D384:D389)</f>
        <v>35643.960000000006</v>
      </c>
      <c r="E383" s="8"/>
    </row>
    <row r="384" spans="2:5" s="11" customFormat="1" ht="13.5">
      <c r="B384" s="24" t="s">
        <v>578</v>
      </c>
      <c r="C384" s="24" t="s">
        <v>579</v>
      </c>
      <c r="D384" s="30">
        <v>5914.01</v>
      </c>
      <c r="E384" s="8"/>
    </row>
    <row r="385" spans="2:5" s="11" customFormat="1" ht="13.5">
      <c r="B385" s="24" t="s">
        <v>580</v>
      </c>
      <c r="C385" s="24" t="s">
        <v>579</v>
      </c>
      <c r="D385" s="30">
        <v>5914.01</v>
      </c>
      <c r="E385" s="8"/>
    </row>
    <row r="386" spans="2:5" s="11" customFormat="1" ht="13.5">
      <c r="B386" s="24" t="s">
        <v>581</v>
      </c>
      <c r="C386" s="24" t="s">
        <v>579</v>
      </c>
      <c r="D386" s="30">
        <v>5914.01</v>
      </c>
      <c r="E386" s="8"/>
    </row>
    <row r="387" spans="2:5" s="11" customFormat="1" ht="13.5">
      <c r="B387" s="24" t="s">
        <v>582</v>
      </c>
      <c r="C387" s="24" t="s">
        <v>579</v>
      </c>
      <c r="D387" s="30">
        <v>5914.01</v>
      </c>
      <c r="E387" s="8"/>
    </row>
    <row r="388" spans="2:5" s="11" customFormat="1" ht="13.5">
      <c r="B388" s="24" t="s">
        <v>583</v>
      </c>
      <c r="C388" s="24" t="s">
        <v>579</v>
      </c>
      <c r="D388" s="30">
        <v>5914.01</v>
      </c>
      <c r="E388" s="8"/>
    </row>
    <row r="389" spans="2:5" s="11" customFormat="1" ht="13.5">
      <c r="B389" s="24" t="s">
        <v>584</v>
      </c>
      <c r="C389" s="24" t="s">
        <v>585</v>
      </c>
      <c r="D389" s="30">
        <v>6073.91</v>
      </c>
      <c r="E389" s="8"/>
    </row>
    <row r="390" spans="2:5" s="11" customFormat="1" ht="13.5">
      <c r="B390" s="53"/>
      <c r="C390" s="53" t="s">
        <v>1079</v>
      </c>
      <c r="D390" s="54">
        <f>SUM(D391:D395)</f>
        <v>78862.900000000009</v>
      </c>
      <c r="E390" s="8"/>
    </row>
    <row r="391" spans="2:5" s="11" customFormat="1" ht="13.5">
      <c r="B391" s="24" t="s">
        <v>1082</v>
      </c>
      <c r="C391" s="24" t="s">
        <v>1083</v>
      </c>
      <c r="D391" s="30">
        <v>25000</v>
      </c>
      <c r="E391" s="8"/>
    </row>
    <row r="392" spans="2:5" s="11" customFormat="1" ht="13.5">
      <c r="B392" s="24" t="s">
        <v>1084</v>
      </c>
      <c r="C392" s="24" t="s">
        <v>1085</v>
      </c>
      <c r="D392" s="30">
        <v>10149.299999999999</v>
      </c>
      <c r="E392" s="8"/>
    </row>
    <row r="393" spans="2:5" s="11" customFormat="1" ht="13.5">
      <c r="B393" s="24" t="s">
        <v>1086</v>
      </c>
      <c r="C393" s="24" t="s">
        <v>1087</v>
      </c>
      <c r="D393" s="30">
        <v>10149.299999999999</v>
      </c>
      <c r="E393" s="8"/>
    </row>
    <row r="394" spans="2:5" s="11" customFormat="1" ht="13.5">
      <c r="B394" s="24" t="s">
        <v>1088</v>
      </c>
      <c r="C394" s="24" t="s">
        <v>1089</v>
      </c>
      <c r="D394" s="30">
        <v>9799.2999999999993</v>
      </c>
      <c r="E394" s="8"/>
    </row>
    <row r="395" spans="2:5" s="11" customFormat="1" ht="54">
      <c r="B395" s="24" t="s">
        <v>1090</v>
      </c>
      <c r="C395" s="24" t="s">
        <v>1091</v>
      </c>
      <c r="D395" s="30">
        <v>23765</v>
      </c>
      <c r="E395" s="8"/>
    </row>
    <row r="396" spans="2:5" s="11" customFormat="1" ht="13.5">
      <c r="B396" s="53"/>
      <c r="C396" s="53" t="s">
        <v>1104</v>
      </c>
      <c r="D396" s="54">
        <f>SUM(D397:D400)</f>
        <v>27378.83</v>
      </c>
      <c r="E396" s="10"/>
    </row>
    <row r="397" spans="2:5" s="11" customFormat="1" ht="13.5">
      <c r="B397" s="37" t="s">
        <v>1105</v>
      </c>
      <c r="C397" s="37" t="s">
        <v>1108</v>
      </c>
      <c r="D397" s="38">
        <v>5980</v>
      </c>
      <c r="E397" s="10" t="s">
        <v>1109</v>
      </c>
    </row>
    <row r="398" spans="2:5" s="11" customFormat="1" ht="13.5">
      <c r="B398" s="37" t="s">
        <v>1106</v>
      </c>
      <c r="C398" s="37" t="s">
        <v>1110</v>
      </c>
      <c r="D398" s="38">
        <v>4800</v>
      </c>
      <c r="E398" s="10" t="s">
        <v>1112</v>
      </c>
    </row>
    <row r="399" spans="2:5" s="11" customFormat="1" ht="13.5">
      <c r="B399" s="37" t="s">
        <v>1107</v>
      </c>
      <c r="C399" s="37" t="s">
        <v>1113</v>
      </c>
      <c r="D399" s="38">
        <v>8200</v>
      </c>
      <c r="E399" s="10" t="s">
        <v>1112</v>
      </c>
    </row>
    <row r="400" spans="2:5" s="11" customFormat="1" ht="13.5">
      <c r="B400" s="37" t="s">
        <v>1111</v>
      </c>
      <c r="C400" s="37" t="s">
        <v>1114</v>
      </c>
      <c r="D400" s="38">
        <v>8398.83</v>
      </c>
      <c r="E400" s="10" t="s">
        <v>1112</v>
      </c>
    </row>
    <row r="401" spans="2:5" s="11" customFormat="1" ht="13.5">
      <c r="B401" s="22"/>
      <c r="C401" s="22" t="s">
        <v>244</v>
      </c>
      <c r="D401" s="23">
        <f>D402+D404</f>
        <v>115258.07</v>
      </c>
      <c r="E401" s="8"/>
    </row>
    <row r="402" spans="2:5" s="11" customFormat="1" ht="13.5">
      <c r="B402" s="53"/>
      <c r="C402" s="53" t="s">
        <v>38</v>
      </c>
      <c r="D402" s="54">
        <f>D403</f>
        <v>1</v>
      </c>
      <c r="E402" s="8"/>
    </row>
    <row r="403" spans="2:5" s="11" customFormat="1" ht="13.5">
      <c r="B403" s="24" t="s">
        <v>586</v>
      </c>
      <c r="C403" s="27" t="s">
        <v>554</v>
      </c>
      <c r="D403" s="28">
        <v>1</v>
      </c>
      <c r="E403" s="8"/>
    </row>
    <row r="404" spans="2:5" s="11" customFormat="1" ht="13.5">
      <c r="B404" s="53"/>
      <c r="C404" s="53" t="s">
        <v>239</v>
      </c>
      <c r="D404" s="54">
        <f>D405</f>
        <v>115257.07</v>
      </c>
      <c r="E404" s="8"/>
    </row>
    <row r="405" spans="2:5" s="11" customFormat="1" ht="13.5">
      <c r="B405" s="34"/>
      <c r="C405" s="34" t="s">
        <v>587</v>
      </c>
      <c r="D405" s="35">
        <f>SUM(D406:D417)</f>
        <v>115257.07</v>
      </c>
      <c r="E405" s="8"/>
    </row>
    <row r="406" spans="2:5" s="11" customFormat="1" ht="40.5">
      <c r="B406" s="24" t="s">
        <v>588</v>
      </c>
      <c r="C406" s="24" t="s">
        <v>589</v>
      </c>
      <c r="D406" s="30">
        <v>7700.81</v>
      </c>
      <c r="E406" s="8"/>
    </row>
    <row r="407" spans="2:5" s="11" customFormat="1" ht="13.5">
      <c r="B407" s="24" t="s">
        <v>590</v>
      </c>
      <c r="C407" s="39" t="s">
        <v>591</v>
      </c>
      <c r="D407" s="30">
        <v>7667.01</v>
      </c>
      <c r="E407" s="8"/>
    </row>
    <row r="408" spans="2:5" s="11" customFormat="1" ht="13.5">
      <c r="B408" s="24" t="s">
        <v>592</v>
      </c>
      <c r="C408" s="24" t="s">
        <v>593</v>
      </c>
      <c r="D408" s="30">
        <v>7667.01</v>
      </c>
      <c r="E408" s="8"/>
    </row>
    <row r="409" spans="2:5" s="11" customFormat="1" ht="13.5">
      <c r="B409" s="24" t="s">
        <v>594</v>
      </c>
      <c r="C409" s="24" t="s">
        <v>595</v>
      </c>
      <c r="D409" s="30">
        <v>7667.01</v>
      </c>
      <c r="E409" s="8"/>
    </row>
    <row r="410" spans="2:5" s="11" customFormat="1" ht="27">
      <c r="B410" s="24" t="s">
        <v>596</v>
      </c>
      <c r="C410" s="24" t="s">
        <v>597</v>
      </c>
      <c r="D410" s="30">
        <v>19700.21</v>
      </c>
      <c r="E410" s="8"/>
    </row>
    <row r="411" spans="2:5" s="11" customFormat="1" ht="40.5">
      <c r="B411" s="24" t="s">
        <v>598</v>
      </c>
      <c r="C411" s="24" t="s">
        <v>599</v>
      </c>
      <c r="D411" s="30">
        <v>5500</v>
      </c>
      <c r="E411" s="8"/>
    </row>
    <row r="412" spans="2:5" s="11" customFormat="1" ht="40.5">
      <c r="B412" s="24" t="s">
        <v>600</v>
      </c>
      <c r="C412" s="24" t="s">
        <v>601</v>
      </c>
      <c r="D412" s="30">
        <v>5500</v>
      </c>
      <c r="E412" s="8"/>
    </row>
    <row r="413" spans="2:5" s="11" customFormat="1" ht="27">
      <c r="B413" s="24" t="s">
        <v>602</v>
      </c>
      <c r="C413" s="24" t="s">
        <v>603</v>
      </c>
      <c r="D413" s="30">
        <v>8965</v>
      </c>
      <c r="E413" s="8"/>
    </row>
    <row r="414" spans="2:5" s="11" customFormat="1" ht="27">
      <c r="B414" s="24" t="s">
        <v>604</v>
      </c>
      <c r="C414" s="24" t="s">
        <v>605</v>
      </c>
      <c r="D414" s="30">
        <v>8965</v>
      </c>
      <c r="E414" s="8"/>
    </row>
    <row r="415" spans="2:5" s="11" customFormat="1" ht="27">
      <c r="B415" s="24" t="s">
        <v>606</v>
      </c>
      <c r="C415" s="24" t="s">
        <v>607</v>
      </c>
      <c r="D415" s="30">
        <v>8965</v>
      </c>
      <c r="E415" s="8"/>
    </row>
    <row r="416" spans="2:5" s="11" customFormat="1" ht="27">
      <c r="B416" s="24" t="s">
        <v>608</v>
      </c>
      <c r="C416" s="24" t="s">
        <v>609</v>
      </c>
      <c r="D416" s="30">
        <v>21512</v>
      </c>
      <c r="E416" s="8"/>
    </row>
    <row r="417" spans="2:5" s="11" customFormat="1" ht="40.5">
      <c r="B417" s="24" t="s">
        <v>610</v>
      </c>
      <c r="C417" s="24" t="s">
        <v>611</v>
      </c>
      <c r="D417" s="30">
        <v>5448.02</v>
      </c>
      <c r="E417" s="8"/>
    </row>
    <row r="418" spans="2:5" s="11" customFormat="1" ht="13.5">
      <c r="B418" s="22"/>
      <c r="C418" s="22" t="s">
        <v>54</v>
      </c>
      <c r="D418" s="23">
        <f>D419+D424+D487</f>
        <v>841025.83000000007</v>
      </c>
      <c r="E418" s="8"/>
    </row>
    <row r="419" spans="2:5" s="11" customFormat="1" ht="13.5">
      <c r="B419" s="53"/>
      <c r="C419" s="53" t="s">
        <v>38</v>
      </c>
      <c r="D419" s="54">
        <f>SUM(D420:D423)</f>
        <v>4</v>
      </c>
      <c r="E419" s="8"/>
    </row>
    <row r="420" spans="2:5" s="11" customFormat="1" ht="13.5">
      <c r="B420" s="24" t="s">
        <v>612</v>
      </c>
      <c r="C420" s="27" t="s">
        <v>613</v>
      </c>
      <c r="D420" s="28">
        <v>1</v>
      </c>
      <c r="E420" s="8"/>
    </row>
    <row r="421" spans="2:5" s="11" customFormat="1" ht="13.5">
      <c r="B421" s="24" t="s">
        <v>614</v>
      </c>
      <c r="C421" s="27" t="s">
        <v>615</v>
      </c>
      <c r="D421" s="28">
        <v>1</v>
      </c>
      <c r="E421" s="8"/>
    </row>
    <row r="422" spans="2:5" s="11" customFormat="1" ht="13.5">
      <c r="B422" s="24" t="s">
        <v>616</v>
      </c>
      <c r="C422" s="27" t="s">
        <v>617</v>
      </c>
      <c r="D422" s="28">
        <v>1</v>
      </c>
      <c r="E422" s="8"/>
    </row>
    <row r="423" spans="2:5" s="11" customFormat="1" ht="13.5">
      <c r="B423" s="24" t="s">
        <v>618</v>
      </c>
      <c r="C423" s="27" t="s">
        <v>619</v>
      </c>
      <c r="D423" s="28">
        <v>1</v>
      </c>
      <c r="E423" s="8"/>
    </row>
    <row r="424" spans="2:5" s="11" customFormat="1" ht="13.5">
      <c r="B424" s="53"/>
      <c r="C424" s="53" t="s">
        <v>266</v>
      </c>
      <c r="D424" s="54">
        <f>D425+D462</f>
        <v>684075.41</v>
      </c>
      <c r="E424" s="8"/>
    </row>
    <row r="425" spans="2:5" s="11" customFormat="1" ht="13.5">
      <c r="B425" s="50"/>
      <c r="C425" s="60" t="s">
        <v>620</v>
      </c>
      <c r="D425" s="61">
        <f>SUM(D426:D461)</f>
        <v>367585.4</v>
      </c>
      <c r="E425" s="8"/>
    </row>
    <row r="426" spans="2:5" s="11" customFormat="1" ht="13.5">
      <c r="B426" s="24" t="s">
        <v>621</v>
      </c>
      <c r="C426" s="40" t="s">
        <v>622</v>
      </c>
      <c r="D426" s="41">
        <v>5775</v>
      </c>
      <c r="E426" s="8"/>
    </row>
    <row r="427" spans="2:5" s="11" customFormat="1" ht="13.5">
      <c r="B427" s="24" t="s">
        <v>623</v>
      </c>
      <c r="C427" s="31" t="s">
        <v>624</v>
      </c>
      <c r="D427" s="36">
        <v>8200</v>
      </c>
      <c r="E427" s="8"/>
    </row>
    <row r="428" spans="2:5" s="11" customFormat="1" ht="27">
      <c r="B428" s="24" t="s">
        <v>625</v>
      </c>
      <c r="C428" s="31" t="s">
        <v>626</v>
      </c>
      <c r="D428" s="32">
        <v>8200</v>
      </c>
      <c r="E428" s="8"/>
    </row>
    <row r="429" spans="2:5" s="11" customFormat="1" ht="27">
      <c r="B429" s="24" t="s">
        <v>627</v>
      </c>
      <c r="C429" s="31" t="s">
        <v>628</v>
      </c>
      <c r="D429" s="36">
        <v>7200</v>
      </c>
      <c r="E429" s="8"/>
    </row>
    <row r="430" spans="2:5" s="11" customFormat="1" ht="27">
      <c r="B430" s="24" t="s">
        <v>629</v>
      </c>
      <c r="C430" s="31" t="s">
        <v>628</v>
      </c>
      <c r="D430" s="36">
        <v>7200</v>
      </c>
      <c r="E430" s="8"/>
    </row>
    <row r="431" spans="2:5" s="11" customFormat="1" ht="40.5">
      <c r="B431" s="24" t="s">
        <v>630</v>
      </c>
      <c r="C431" s="31" t="s">
        <v>631</v>
      </c>
      <c r="D431" s="32">
        <v>12500</v>
      </c>
      <c r="E431" s="8"/>
    </row>
    <row r="432" spans="2:5" s="11" customFormat="1" ht="40.5">
      <c r="B432" s="24" t="s">
        <v>632</v>
      </c>
      <c r="C432" s="31" t="s">
        <v>631</v>
      </c>
      <c r="D432" s="32">
        <v>12500</v>
      </c>
      <c r="E432" s="8"/>
    </row>
    <row r="433" spans="2:5" s="11" customFormat="1" ht="27">
      <c r="B433" s="24" t="s">
        <v>633</v>
      </c>
      <c r="C433" s="31" t="s">
        <v>634</v>
      </c>
      <c r="D433" s="36">
        <v>12500</v>
      </c>
      <c r="E433" s="8"/>
    </row>
    <row r="434" spans="2:5" s="11" customFormat="1" ht="27">
      <c r="B434" s="24" t="s">
        <v>635</v>
      </c>
      <c r="C434" s="31" t="s">
        <v>634</v>
      </c>
      <c r="D434" s="36">
        <v>12500</v>
      </c>
      <c r="E434" s="8"/>
    </row>
    <row r="435" spans="2:5" s="11" customFormat="1" ht="40.5">
      <c r="B435" s="24" t="s">
        <v>636</v>
      </c>
      <c r="C435" s="31" t="s">
        <v>637</v>
      </c>
      <c r="D435" s="36">
        <v>13500</v>
      </c>
      <c r="E435" s="8"/>
    </row>
    <row r="436" spans="2:5" s="11" customFormat="1" ht="27">
      <c r="B436" s="24" t="s">
        <v>638</v>
      </c>
      <c r="C436" s="31" t="s">
        <v>639</v>
      </c>
      <c r="D436" s="36">
        <v>13500</v>
      </c>
      <c r="E436" s="8"/>
    </row>
    <row r="437" spans="2:5" s="11" customFormat="1" ht="27">
      <c r="B437" s="24" t="s">
        <v>640</v>
      </c>
      <c r="C437" s="31" t="s">
        <v>641</v>
      </c>
      <c r="D437" s="32">
        <v>13500</v>
      </c>
      <c r="E437" s="8"/>
    </row>
    <row r="438" spans="2:5" s="11" customFormat="1" ht="27">
      <c r="B438" s="24" t="s">
        <v>642</v>
      </c>
      <c r="C438" s="31" t="s">
        <v>641</v>
      </c>
      <c r="D438" s="36">
        <v>13500</v>
      </c>
      <c r="E438" s="8"/>
    </row>
    <row r="439" spans="2:5" s="11" customFormat="1" ht="27">
      <c r="B439" s="24" t="s">
        <v>643</v>
      </c>
      <c r="C439" s="31" t="s">
        <v>641</v>
      </c>
      <c r="D439" s="32">
        <v>13500</v>
      </c>
      <c r="E439" s="8"/>
    </row>
    <row r="440" spans="2:5" s="11" customFormat="1" ht="27">
      <c r="B440" s="24" t="s">
        <v>644</v>
      </c>
      <c r="C440" s="31" t="s">
        <v>645</v>
      </c>
      <c r="D440" s="32">
        <v>18500</v>
      </c>
      <c r="E440" s="8"/>
    </row>
    <row r="441" spans="2:5" s="11" customFormat="1" ht="27">
      <c r="B441" s="24" t="s">
        <v>646</v>
      </c>
      <c r="C441" s="31" t="s">
        <v>626</v>
      </c>
      <c r="D441" s="32">
        <v>8200</v>
      </c>
      <c r="E441" s="8"/>
    </row>
    <row r="442" spans="2:5" s="11" customFormat="1" ht="27">
      <c r="B442" s="24" t="s">
        <v>647</v>
      </c>
      <c r="C442" s="31" t="s">
        <v>648</v>
      </c>
      <c r="D442" s="32">
        <v>7200</v>
      </c>
      <c r="E442" s="8"/>
    </row>
    <row r="443" spans="2:5" s="11" customFormat="1" ht="27">
      <c r="B443" s="24" t="s">
        <v>649</v>
      </c>
      <c r="C443" s="31" t="s">
        <v>650</v>
      </c>
      <c r="D443" s="36">
        <v>8200</v>
      </c>
      <c r="E443" s="8"/>
    </row>
    <row r="444" spans="2:5" s="11" customFormat="1" ht="27">
      <c r="B444" s="24" t="s">
        <v>651</v>
      </c>
      <c r="C444" s="31" t="s">
        <v>652</v>
      </c>
      <c r="D444" s="36">
        <v>8200</v>
      </c>
      <c r="E444" s="8"/>
    </row>
    <row r="445" spans="2:5" s="11" customFormat="1" ht="27">
      <c r="B445" s="24" t="s">
        <v>653</v>
      </c>
      <c r="C445" s="31" t="s">
        <v>634</v>
      </c>
      <c r="D445" s="32">
        <v>8200</v>
      </c>
      <c r="E445" s="8"/>
    </row>
    <row r="446" spans="2:5" s="11" customFormat="1" ht="27">
      <c r="B446" s="24" t="s">
        <v>654</v>
      </c>
      <c r="C446" s="31" t="s">
        <v>634</v>
      </c>
      <c r="D446" s="36">
        <v>8200</v>
      </c>
      <c r="E446" s="8"/>
    </row>
    <row r="447" spans="2:5" s="11" customFormat="1" ht="27">
      <c r="B447" s="24" t="s">
        <v>655</v>
      </c>
      <c r="C447" s="31" t="s">
        <v>656</v>
      </c>
      <c r="D447" s="32">
        <v>7200</v>
      </c>
      <c r="E447" s="8"/>
    </row>
    <row r="448" spans="2:5" s="11" customFormat="1" ht="27">
      <c r="B448" s="24" t="s">
        <v>657</v>
      </c>
      <c r="C448" s="31" t="s">
        <v>658</v>
      </c>
      <c r="D448" s="36">
        <v>7200</v>
      </c>
      <c r="E448" s="8"/>
    </row>
    <row r="449" spans="2:5" s="11" customFormat="1" ht="40.5">
      <c r="B449" s="24" t="s">
        <v>659</v>
      </c>
      <c r="C449" s="31" t="s">
        <v>660</v>
      </c>
      <c r="D449" s="32">
        <v>8200</v>
      </c>
      <c r="E449" s="8"/>
    </row>
    <row r="450" spans="2:5" s="11" customFormat="1" ht="27">
      <c r="B450" s="24" t="s">
        <v>661</v>
      </c>
      <c r="C450" s="31" t="s">
        <v>662</v>
      </c>
      <c r="D450" s="32">
        <v>13500</v>
      </c>
      <c r="E450" s="8"/>
    </row>
    <row r="451" spans="2:5" s="11" customFormat="1" ht="27">
      <c r="B451" s="24" t="s">
        <v>663</v>
      </c>
      <c r="C451" s="31" t="s">
        <v>664</v>
      </c>
      <c r="D451" s="32">
        <v>7200</v>
      </c>
      <c r="E451" s="8"/>
    </row>
    <row r="452" spans="2:5" s="11" customFormat="1" ht="13.5">
      <c r="B452" s="24" t="s">
        <v>665</v>
      </c>
      <c r="C452" s="31" t="s">
        <v>666</v>
      </c>
      <c r="D452" s="32">
        <v>30000</v>
      </c>
      <c r="E452" s="8"/>
    </row>
    <row r="453" spans="2:5" s="11" customFormat="1" ht="13.5">
      <c r="B453" s="24" t="s">
        <v>667</v>
      </c>
      <c r="C453" s="31" t="s">
        <v>668</v>
      </c>
      <c r="D453" s="32">
        <v>500</v>
      </c>
      <c r="E453" s="8"/>
    </row>
    <row r="454" spans="2:5" s="11" customFormat="1" ht="27">
      <c r="B454" s="24" t="s">
        <v>669</v>
      </c>
      <c r="C454" s="33" t="s">
        <v>670</v>
      </c>
      <c r="D454" s="32">
        <v>13500.01</v>
      </c>
      <c r="E454" s="8"/>
    </row>
    <row r="455" spans="2:5" s="11" customFormat="1" ht="40.5">
      <c r="B455" s="24" t="s">
        <v>671</v>
      </c>
      <c r="C455" s="31" t="s">
        <v>672</v>
      </c>
      <c r="D455" s="32">
        <v>10997.2</v>
      </c>
      <c r="E455" s="8"/>
    </row>
    <row r="456" spans="2:5" s="11" customFormat="1" ht="40.5">
      <c r="B456" s="24" t="s">
        <v>673</v>
      </c>
      <c r="C456" s="31" t="s">
        <v>672</v>
      </c>
      <c r="D456" s="32">
        <v>10997.2</v>
      </c>
      <c r="E456" s="8"/>
    </row>
    <row r="457" spans="2:5" s="11" customFormat="1" ht="13.5">
      <c r="B457" s="24" t="s">
        <v>674</v>
      </c>
      <c r="C457" s="31" t="s">
        <v>675</v>
      </c>
      <c r="D457" s="32">
        <v>7450</v>
      </c>
      <c r="E457" s="8"/>
    </row>
    <row r="458" spans="2:5" s="11" customFormat="1" ht="13.5">
      <c r="B458" s="24" t="s">
        <v>676</v>
      </c>
      <c r="C458" s="31" t="s">
        <v>677</v>
      </c>
      <c r="D458" s="32">
        <v>7355.99</v>
      </c>
      <c r="E458" s="8"/>
    </row>
    <row r="459" spans="2:5" s="11" customFormat="1" ht="13.5">
      <c r="B459" s="24" t="s">
        <v>678</v>
      </c>
      <c r="C459" s="31" t="s">
        <v>679</v>
      </c>
      <c r="D459" s="32">
        <v>6310</v>
      </c>
      <c r="E459" s="8"/>
    </row>
    <row r="460" spans="2:5" s="11" customFormat="1" ht="13.5">
      <c r="B460" s="24" t="s">
        <v>680</v>
      </c>
      <c r="C460" s="31" t="s">
        <v>681</v>
      </c>
      <c r="D460" s="32">
        <v>8200</v>
      </c>
      <c r="E460" s="8"/>
    </row>
    <row r="461" spans="2:5" s="11" customFormat="1" ht="13.5">
      <c r="B461" s="24" t="s">
        <v>682</v>
      </c>
      <c r="C461" s="31" t="s">
        <v>683</v>
      </c>
      <c r="D461" s="32">
        <v>8200</v>
      </c>
      <c r="E461" s="8"/>
    </row>
    <row r="462" spans="2:5" s="11" customFormat="1" ht="13.5">
      <c r="B462" s="50"/>
      <c r="C462" s="60" t="s">
        <v>684</v>
      </c>
      <c r="D462" s="61">
        <f>SUM(D463:D486)</f>
        <v>316490.01</v>
      </c>
      <c r="E462" s="8"/>
    </row>
    <row r="463" spans="2:5" s="11" customFormat="1" ht="13.5">
      <c r="B463" s="24" t="s">
        <v>685</v>
      </c>
      <c r="C463" s="42" t="s">
        <v>686</v>
      </c>
      <c r="D463" s="41">
        <v>1050</v>
      </c>
      <c r="E463" s="8"/>
    </row>
    <row r="464" spans="2:5" s="11" customFormat="1" ht="13.5">
      <c r="B464" s="24" t="s">
        <v>687</v>
      </c>
      <c r="C464" s="42" t="s">
        <v>688</v>
      </c>
      <c r="D464" s="41">
        <v>1050</v>
      </c>
      <c r="E464" s="8"/>
    </row>
    <row r="465" spans="2:5" s="11" customFormat="1" ht="13.5">
      <c r="B465" s="24" t="s">
        <v>689</v>
      </c>
      <c r="C465" s="42" t="s">
        <v>688</v>
      </c>
      <c r="D465" s="41">
        <v>1050</v>
      </c>
      <c r="E465" s="8"/>
    </row>
    <row r="466" spans="2:5" s="11" customFormat="1" ht="13.5">
      <c r="B466" s="24" t="s">
        <v>690</v>
      </c>
      <c r="C466" s="42" t="s">
        <v>688</v>
      </c>
      <c r="D466" s="41">
        <v>1050</v>
      </c>
      <c r="E466" s="8"/>
    </row>
    <row r="467" spans="2:5" s="11" customFormat="1" ht="13.5">
      <c r="B467" s="24" t="s">
        <v>691</v>
      </c>
      <c r="C467" s="42" t="s">
        <v>688</v>
      </c>
      <c r="D467" s="41">
        <v>1150</v>
      </c>
      <c r="E467" s="8"/>
    </row>
    <row r="468" spans="2:5" s="11" customFormat="1" ht="13.5">
      <c r="B468" s="24" t="s">
        <v>692</v>
      </c>
      <c r="C468" s="31" t="s">
        <v>693</v>
      </c>
      <c r="D468" s="32">
        <v>2000</v>
      </c>
      <c r="E468" s="8"/>
    </row>
    <row r="469" spans="2:5" s="11" customFormat="1" ht="13.5">
      <c r="B469" s="24" t="s">
        <v>695</v>
      </c>
      <c r="C469" s="31" t="s">
        <v>696</v>
      </c>
      <c r="D469" s="32">
        <v>9200</v>
      </c>
      <c r="E469" s="8"/>
    </row>
    <row r="470" spans="2:5" s="11" customFormat="1" ht="27">
      <c r="B470" s="24" t="s">
        <v>697</v>
      </c>
      <c r="C470" s="31" t="s">
        <v>698</v>
      </c>
      <c r="D470" s="36">
        <v>4200</v>
      </c>
      <c r="E470" s="8"/>
    </row>
    <row r="471" spans="2:5" s="11" customFormat="1" ht="13.5">
      <c r="B471" s="24" t="s">
        <v>699</v>
      </c>
      <c r="C471" s="31" t="s">
        <v>700</v>
      </c>
      <c r="D471" s="32">
        <v>6800</v>
      </c>
      <c r="E471" s="8"/>
    </row>
    <row r="472" spans="2:5" s="11" customFormat="1" ht="13.5">
      <c r="B472" s="24" t="s">
        <v>701</v>
      </c>
      <c r="C472" s="43" t="s">
        <v>702</v>
      </c>
      <c r="D472" s="32">
        <v>6800</v>
      </c>
      <c r="E472" s="8"/>
    </row>
    <row r="473" spans="2:5" s="11" customFormat="1" ht="13.5">
      <c r="B473" s="24" t="s">
        <v>703</v>
      </c>
      <c r="C473" s="43" t="s">
        <v>704</v>
      </c>
      <c r="D473" s="32">
        <v>4200</v>
      </c>
      <c r="E473" s="8"/>
    </row>
    <row r="474" spans="2:5" s="11" customFormat="1" ht="13.5">
      <c r="B474" s="24" t="s">
        <v>705</v>
      </c>
      <c r="C474" s="43" t="s">
        <v>704</v>
      </c>
      <c r="D474" s="36">
        <v>4200</v>
      </c>
      <c r="E474" s="8"/>
    </row>
    <row r="475" spans="2:5" s="11" customFormat="1" ht="13.5">
      <c r="B475" s="24" t="s">
        <v>706</v>
      </c>
      <c r="C475" s="43" t="s">
        <v>707</v>
      </c>
      <c r="D475" s="36">
        <v>4200</v>
      </c>
      <c r="E475" s="8"/>
    </row>
    <row r="476" spans="2:5" s="11" customFormat="1" ht="13.5">
      <c r="B476" s="24" t="s">
        <v>708</v>
      </c>
      <c r="C476" s="31" t="s">
        <v>694</v>
      </c>
      <c r="D476" s="36">
        <v>4200</v>
      </c>
      <c r="E476" s="8"/>
    </row>
    <row r="477" spans="2:5" s="11" customFormat="1" ht="13.5">
      <c r="B477" s="24" t="s">
        <v>709</v>
      </c>
      <c r="C477" s="31" t="s">
        <v>694</v>
      </c>
      <c r="D477" s="32">
        <v>4200</v>
      </c>
      <c r="E477" s="8"/>
    </row>
    <row r="478" spans="2:5" s="11" customFormat="1" ht="13.5">
      <c r="B478" s="24" t="s">
        <v>710</v>
      </c>
      <c r="C478" s="43" t="s">
        <v>711</v>
      </c>
      <c r="D478" s="32">
        <v>4200</v>
      </c>
      <c r="E478" s="8"/>
    </row>
    <row r="479" spans="2:5" s="11" customFormat="1" ht="13.5">
      <c r="B479" s="24" t="s">
        <v>712</v>
      </c>
      <c r="C479" s="43" t="s">
        <v>704</v>
      </c>
      <c r="D479" s="32">
        <v>4200</v>
      </c>
      <c r="E479" s="8"/>
    </row>
    <row r="480" spans="2:5" s="11" customFormat="1" ht="27">
      <c r="B480" s="24" t="s">
        <v>713</v>
      </c>
      <c r="C480" s="31" t="s">
        <v>698</v>
      </c>
      <c r="D480" s="32">
        <v>4200</v>
      </c>
      <c r="E480" s="8"/>
    </row>
    <row r="481" spans="2:5" s="11" customFormat="1" ht="27">
      <c r="B481" s="24" t="s">
        <v>714</v>
      </c>
      <c r="C481" s="31" t="s">
        <v>715</v>
      </c>
      <c r="D481" s="32">
        <v>3700</v>
      </c>
      <c r="E481" s="8"/>
    </row>
    <row r="482" spans="2:5" s="11" customFormat="1" ht="27">
      <c r="B482" s="24" t="s">
        <v>716</v>
      </c>
      <c r="C482" s="31" t="s">
        <v>698</v>
      </c>
      <c r="D482" s="32">
        <v>4200</v>
      </c>
      <c r="E482" s="8"/>
    </row>
    <row r="483" spans="2:5" s="11" customFormat="1" ht="13.5">
      <c r="B483" s="24" t="s">
        <v>717</v>
      </c>
      <c r="C483" s="31" t="s">
        <v>718</v>
      </c>
      <c r="D483" s="32">
        <v>6800</v>
      </c>
      <c r="E483" s="8"/>
    </row>
    <row r="484" spans="2:5" s="11" customFormat="1" ht="13.5">
      <c r="B484" s="24" t="s">
        <v>719</v>
      </c>
      <c r="C484" s="31" t="s">
        <v>720</v>
      </c>
      <c r="D484" s="32">
        <v>139200</v>
      </c>
      <c r="E484" s="8"/>
    </row>
    <row r="485" spans="2:5" s="11" customFormat="1" ht="13.5">
      <c r="B485" s="24" t="s">
        <v>721</v>
      </c>
      <c r="C485" s="31" t="s">
        <v>720</v>
      </c>
      <c r="D485" s="32">
        <v>85000</v>
      </c>
      <c r="E485" s="8"/>
    </row>
    <row r="486" spans="2:5" s="11" customFormat="1" ht="13.5">
      <c r="B486" s="24" t="s">
        <v>722</v>
      </c>
      <c r="C486" s="31" t="s">
        <v>723</v>
      </c>
      <c r="D486" s="36">
        <v>9640.01</v>
      </c>
      <c r="E486" s="8"/>
    </row>
    <row r="487" spans="2:5" s="11" customFormat="1" ht="13.5">
      <c r="B487" s="53"/>
      <c r="C487" s="53" t="s">
        <v>239</v>
      </c>
      <c r="D487" s="54">
        <f>D488</f>
        <v>156946.42000000001</v>
      </c>
      <c r="E487" s="8"/>
    </row>
    <row r="488" spans="2:5" s="11" customFormat="1" ht="13.5">
      <c r="B488" s="34"/>
      <c r="C488" s="62" t="s">
        <v>724</v>
      </c>
      <c r="D488" s="63">
        <f>D489</f>
        <v>156946.42000000001</v>
      </c>
      <c r="E488" s="8"/>
    </row>
    <row r="489" spans="2:5" s="11" customFormat="1" ht="40.5">
      <c r="B489" s="24" t="s">
        <v>725</v>
      </c>
      <c r="C489" s="24" t="s">
        <v>726</v>
      </c>
      <c r="D489" s="30">
        <v>156946.42000000001</v>
      </c>
      <c r="E489" s="8"/>
    </row>
    <row r="490" spans="2:5" s="14" customFormat="1" ht="12">
      <c r="B490" s="48"/>
      <c r="C490" s="48" t="s">
        <v>727</v>
      </c>
      <c r="D490" s="49">
        <f>D491</f>
        <v>163919.38999999998</v>
      </c>
    </row>
    <row r="491" spans="2:5" s="11" customFormat="1" ht="13.5">
      <c r="B491" s="22"/>
      <c r="C491" s="22" t="s">
        <v>244</v>
      </c>
      <c r="D491" s="23">
        <f>D492+D505</f>
        <v>163919.38999999998</v>
      </c>
      <c r="E491" s="8"/>
    </row>
    <row r="492" spans="2:5" s="11" customFormat="1" ht="13.5">
      <c r="B492" s="53"/>
      <c r="C492" s="53" t="s">
        <v>266</v>
      </c>
      <c r="D492" s="54">
        <f>SUM(D493:D504)</f>
        <v>155894.34</v>
      </c>
      <c r="E492" s="8"/>
    </row>
    <row r="493" spans="2:5" s="11" customFormat="1" ht="13.5">
      <c r="B493" s="24" t="s">
        <v>728</v>
      </c>
      <c r="C493" s="33" t="s">
        <v>729</v>
      </c>
      <c r="D493" s="32">
        <v>3962.56</v>
      </c>
      <c r="E493" s="8"/>
    </row>
    <row r="494" spans="2:5" s="11" customFormat="1" ht="13.5">
      <c r="B494" s="24" t="s">
        <v>730</v>
      </c>
      <c r="C494" s="31" t="s">
        <v>731</v>
      </c>
      <c r="D494" s="32">
        <v>30854</v>
      </c>
      <c r="E494" s="8"/>
    </row>
    <row r="495" spans="2:5" s="11" customFormat="1" ht="13.5">
      <c r="B495" s="24" t="s">
        <v>732</v>
      </c>
      <c r="C495" s="31" t="s">
        <v>731</v>
      </c>
      <c r="D495" s="32">
        <v>30854</v>
      </c>
      <c r="E495" s="8"/>
    </row>
    <row r="496" spans="2:5" s="11" customFormat="1" ht="13.5">
      <c r="B496" s="24" t="s">
        <v>733</v>
      </c>
      <c r="C496" s="31" t="s">
        <v>734</v>
      </c>
      <c r="D496" s="32">
        <v>23558</v>
      </c>
      <c r="E496" s="8"/>
    </row>
    <row r="497" spans="2:5" s="11" customFormat="1" ht="13.5">
      <c r="B497" s="24" t="s">
        <v>735</v>
      </c>
      <c r="C497" s="31" t="s">
        <v>734</v>
      </c>
      <c r="D497" s="32">
        <v>23558</v>
      </c>
      <c r="E497" s="8"/>
    </row>
    <row r="498" spans="2:5" s="11" customFormat="1" ht="13.5">
      <c r="B498" s="24" t="s">
        <v>737</v>
      </c>
      <c r="C498" s="31" t="s">
        <v>736</v>
      </c>
      <c r="D498" s="32">
        <v>1822.02</v>
      </c>
      <c r="E498" s="8"/>
    </row>
    <row r="499" spans="2:5" s="11" customFormat="1" ht="13.5">
      <c r="B499" s="24" t="s">
        <v>738</v>
      </c>
      <c r="C499" s="31" t="s">
        <v>739</v>
      </c>
      <c r="D499" s="32">
        <v>11842.81</v>
      </c>
      <c r="E499" s="8"/>
    </row>
    <row r="500" spans="2:5" s="11" customFormat="1" ht="27">
      <c r="B500" s="24" t="s">
        <v>740</v>
      </c>
      <c r="C500" s="31" t="s">
        <v>741</v>
      </c>
      <c r="D500" s="32">
        <v>4032.35</v>
      </c>
      <c r="E500" s="8"/>
    </row>
    <row r="501" spans="2:5" s="11" customFormat="1" ht="13.5">
      <c r="B501" s="24" t="s">
        <v>742</v>
      </c>
      <c r="C501" s="31" t="s">
        <v>743</v>
      </c>
      <c r="D501" s="32">
        <v>6710.6</v>
      </c>
      <c r="E501" s="8"/>
    </row>
    <row r="502" spans="2:5" s="11" customFormat="1" ht="13.5">
      <c r="B502" s="24" t="s">
        <v>744</v>
      </c>
      <c r="C502" s="31" t="s">
        <v>745</v>
      </c>
      <c r="D502" s="32">
        <v>6600</v>
      </c>
      <c r="E502" s="8"/>
    </row>
    <row r="503" spans="2:5" s="11" customFormat="1" ht="13.5">
      <c r="B503" s="24" t="s">
        <v>746</v>
      </c>
      <c r="C503" s="31" t="s">
        <v>745</v>
      </c>
      <c r="D503" s="32">
        <v>6600</v>
      </c>
      <c r="E503" s="8"/>
    </row>
    <row r="504" spans="2:5" s="11" customFormat="1" ht="13.5">
      <c r="B504" s="24" t="s">
        <v>747</v>
      </c>
      <c r="C504" s="31" t="s">
        <v>748</v>
      </c>
      <c r="D504" s="32">
        <v>5500</v>
      </c>
      <c r="E504" s="8"/>
    </row>
    <row r="505" spans="2:5" s="11" customFormat="1" ht="13.5">
      <c r="B505" s="53"/>
      <c r="C505" s="53" t="s">
        <v>239</v>
      </c>
      <c r="D505" s="54">
        <f>SUM(D506:D510)</f>
        <v>8025.05</v>
      </c>
      <c r="E505" s="8"/>
    </row>
    <row r="506" spans="2:5" s="11" customFormat="1" ht="40.5">
      <c r="B506" s="24" t="s">
        <v>749</v>
      </c>
      <c r="C506" s="24" t="s">
        <v>750</v>
      </c>
      <c r="D506" s="30">
        <v>1605.01</v>
      </c>
      <c r="E506" s="8"/>
    </row>
    <row r="507" spans="2:5" s="11" customFormat="1" ht="40.5">
      <c r="B507" s="24" t="s">
        <v>751</v>
      </c>
      <c r="C507" s="24" t="s">
        <v>752</v>
      </c>
      <c r="D507" s="30">
        <v>1605.01</v>
      </c>
      <c r="E507" s="8"/>
    </row>
    <row r="508" spans="2:5" s="11" customFormat="1" ht="40.5">
      <c r="B508" s="24" t="s">
        <v>753</v>
      </c>
      <c r="C508" s="24" t="s">
        <v>754</v>
      </c>
      <c r="D508" s="30">
        <v>1605.01</v>
      </c>
      <c r="E508" s="8"/>
    </row>
    <row r="509" spans="2:5" s="11" customFormat="1" ht="40.5">
      <c r="B509" s="24" t="s">
        <v>755</v>
      </c>
      <c r="C509" s="24" t="s">
        <v>756</v>
      </c>
      <c r="D509" s="30">
        <v>1605.01</v>
      </c>
      <c r="E509" s="8"/>
    </row>
    <row r="510" spans="2:5" s="11" customFormat="1" ht="40.5">
      <c r="B510" s="24" t="s">
        <v>757</v>
      </c>
      <c r="C510" s="24" t="s">
        <v>758</v>
      </c>
      <c r="D510" s="30">
        <v>1605.01</v>
      </c>
      <c r="E510" s="8"/>
    </row>
    <row r="511" spans="2:5" s="13" customFormat="1" ht="17.25" customHeight="1">
      <c r="B511" s="20"/>
      <c r="C511" s="26" t="s">
        <v>759</v>
      </c>
      <c r="D511" s="21">
        <f>D512+D522+D555</f>
        <v>605229.9</v>
      </c>
    </row>
    <row r="512" spans="2:5" s="14" customFormat="1" ht="17.25" customHeight="1">
      <c r="B512" s="48"/>
      <c r="C512" s="48" t="s">
        <v>760</v>
      </c>
      <c r="D512" s="49">
        <f>D513+D516+D519</f>
        <v>23384</v>
      </c>
    </row>
    <row r="513" spans="2:5" s="11" customFormat="1" ht="13.5">
      <c r="B513" s="22"/>
      <c r="C513" s="22" t="s">
        <v>12</v>
      </c>
      <c r="D513" s="23">
        <f>D514</f>
        <v>1</v>
      </c>
      <c r="E513" s="8"/>
    </row>
    <row r="514" spans="2:5" s="11" customFormat="1" ht="13.5">
      <c r="B514" s="53"/>
      <c r="C514" s="53" t="s">
        <v>38</v>
      </c>
      <c r="D514" s="54">
        <v>1</v>
      </c>
      <c r="E514" s="8"/>
    </row>
    <row r="515" spans="2:5" s="11" customFormat="1" ht="13.5">
      <c r="B515" s="24" t="s">
        <v>761</v>
      </c>
      <c r="C515" s="27" t="s">
        <v>762</v>
      </c>
      <c r="D515" s="28">
        <v>1</v>
      </c>
      <c r="E515" s="8"/>
    </row>
    <row r="516" spans="2:5" s="11" customFormat="1" ht="13.5">
      <c r="B516" s="22"/>
      <c r="C516" s="22" t="s">
        <v>244</v>
      </c>
      <c r="D516" s="23">
        <f>D517</f>
        <v>6383</v>
      </c>
      <c r="E516" s="8"/>
    </row>
    <row r="517" spans="2:5" s="11" customFormat="1" ht="13.5">
      <c r="B517" s="53"/>
      <c r="C517" s="53" t="s">
        <v>239</v>
      </c>
      <c r="D517" s="54">
        <f>D518</f>
        <v>6383</v>
      </c>
      <c r="E517" s="8"/>
    </row>
    <row r="518" spans="2:5" s="11" customFormat="1" ht="27">
      <c r="B518" s="24" t="s">
        <v>763</v>
      </c>
      <c r="C518" s="24" t="s">
        <v>764</v>
      </c>
      <c r="D518" s="30">
        <v>6383</v>
      </c>
      <c r="E518" s="8"/>
    </row>
    <row r="519" spans="2:5" s="11" customFormat="1" ht="13.5">
      <c r="B519" s="22"/>
      <c r="C519" s="22" t="s">
        <v>54</v>
      </c>
      <c r="D519" s="23">
        <f>D520</f>
        <v>17000</v>
      </c>
      <c r="E519" s="8"/>
    </row>
    <row r="520" spans="2:5" s="11" customFormat="1" ht="13.5">
      <c r="B520" s="53"/>
      <c r="C520" s="53" t="s">
        <v>266</v>
      </c>
      <c r="D520" s="54">
        <f>D521</f>
        <v>17000</v>
      </c>
      <c r="E520" s="8"/>
    </row>
    <row r="521" spans="2:5" s="11" customFormat="1" ht="13.5">
      <c r="B521" s="24" t="s">
        <v>765</v>
      </c>
      <c r="C521" s="31" t="s">
        <v>766</v>
      </c>
      <c r="D521" s="30">
        <v>17000</v>
      </c>
      <c r="E521" s="8"/>
    </row>
    <row r="522" spans="2:5" s="14" customFormat="1" ht="17.25" customHeight="1">
      <c r="B522" s="48"/>
      <c r="C522" s="48" t="s">
        <v>767</v>
      </c>
      <c r="D522" s="49">
        <f>D523+D527+D543</f>
        <v>576745.66</v>
      </c>
    </row>
    <row r="523" spans="2:5" s="11" customFormat="1" ht="13.5">
      <c r="B523" s="22"/>
      <c r="C523" s="22" t="s">
        <v>12</v>
      </c>
      <c r="D523" s="23">
        <f>D524</f>
        <v>33499.979999999996</v>
      </c>
      <c r="E523" s="10" t="s">
        <v>1115</v>
      </c>
    </row>
    <row r="524" spans="2:5" s="11" customFormat="1" ht="13.5">
      <c r="B524" s="53"/>
      <c r="C524" s="53" t="s">
        <v>1104</v>
      </c>
      <c r="D524" s="54">
        <f>SUM(D525:D526)</f>
        <v>33499.979999999996</v>
      </c>
      <c r="E524" s="10"/>
    </row>
    <row r="525" spans="2:5" s="11" customFormat="1" ht="27">
      <c r="B525" s="37" t="s">
        <v>803</v>
      </c>
      <c r="C525" s="51" t="s">
        <v>1116</v>
      </c>
      <c r="D525" s="52">
        <v>23999.98</v>
      </c>
      <c r="E525" s="10" t="s">
        <v>1112</v>
      </c>
    </row>
    <row r="526" spans="2:5" s="11" customFormat="1" ht="27">
      <c r="B526" s="37" t="s">
        <v>954</v>
      </c>
      <c r="C526" s="51" t="s">
        <v>1117</v>
      </c>
      <c r="D526" s="52">
        <v>9500</v>
      </c>
      <c r="E526" s="10" t="s">
        <v>1112</v>
      </c>
    </row>
    <row r="527" spans="2:5" s="11" customFormat="1" ht="13.5">
      <c r="B527" s="22"/>
      <c r="C527" s="22" t="s">
        <v>244</v>
      </c>
      <c r="D527" s="23">
        <f>D528</f>
        <v>66490</v>
      </c>
      <c r="E527" s="8"/>
    </row>
    <row r="528" spans="2:5" s="11" customFormat="1" ht="13.5">
      <c r="B528" s="53"/>
      <c r="C528" s="53" t="s">
        <v>266</v>
      </c>
      <c r="D528" s="54">
        <f>D529</f>
        <v>66490</v>
      </c>
      <c r="E528" s="8"/>
    </row>
    <row r="529" spans="2:5" s="11" customFormat="1" ht="13.5">
      <c r="B529" s="24"/>
      <c r="C529" s="24" t="s">
        <v>768</v>
      </c>
      <c r="D529" s="30">
        <f>SUM(D530:D542)</f>
        <v>66490</v>
      </c>
      <c r="E529" s="8"/>
    </row>
    <row r="530" spans="2:5" s="11" customFormat="1" ht="27">
      <c r="B530" s="24" t="s">
        <v>769</v>
      </c>
      <c r="C530" s="31" t="s">
        <v>770</v>
      </c>
      <c r="D530" s="32">
        <v>6100</v>
      </c>
      <c r="E530" s="8"/>
    </row>
    <row r="531" spans="2:5" s="11" customFormat="1" ht="27">
      <c r="B531" s="24" t="s">
        <v>771</v>
      </c>
      <c r="C531" s="31" t="s">
        <v>772</v>
      </c>
      <c r="D531" s="32">
        <v>6100</v>
      </c>
      <c r="E531" s="8"/>
    </row>
    <row r="532" spans="2:5" s="11" customFormat="1" ht="13.5">
      <c r="B532" s="24" t="s">
        <v>773</v>
      </c>
      <c r="C532" s="31" t="s">
        <v>774</v>
      </c>
      <c r="D532" s="32">
        <v>6237.32</v>
      </c>
      <c r="E532" s="8"/>
    </row>
    <row r="533" spans="2:5" s="11" customFormat="1" ht="13.5">
      <c r="B533" s="24" t="s">
        <v>775</v>
      </c>
      <c r="C533" s="31" t="s">
        <v>774</v>
      </c>
      <c r="D533" s="32">
        <v>6237.32</v>
      </c>
      <c r="E533" s="8"/>
    </row>
    <row r="534" spans="2:5" s="11" customFormat="1" ht="13.5">
      <c r="B534" s="24" t="s">
        <v>776</v>
      </c>
      <c r="C534" s="33" t="s">
        <v>777</v>
      </c>
      <c r="D534" s="32">
        <v>2950</v>
      </c>
      <c r="E534" s="8"/>
    </row>
    <row r="535" spans="2:5" s="11" customFormat="1" ht="13.5">
      <c r="B535" s="24" t="s">
        <v>779</v>
      </c>
      <c r="C535" s="31" t="s">
        <v>778</v>
      </c>
      <c r="D535" s="32">
        <v>2150</v>
      </c>
      <c r="E535" s="8"/>
    </row>
    <row r="536" spans="2:5" s="11" customFormat="1" ht="13.5">
      <c r="B536" s="24" t="s">
        <v>780</v>
      </c>
      <c r="C536" s="31" t="s">
        <v>781</v>
      </c>
      <c r="D536" s="32">
        <v>2150</v>
      </c>
      <c r="E536" s="8"/>
    </row>
    <row r="537" spans="2:5" s="11" customFormat="1" ht="13.5">
      <c r="B537" s="24" t="s">
        <v>782</v>
      </c>
      <c r="C537" s="31" t="s">
        <v>781</v>
      </c>
      <c r="D537" s="32">
        <v>2150</v>
      </c>
      <c r="E537" s="8"/>
    </row>
    <row r="538" spans="2:5" s="11" customFormat="1" ht="13.5">
      <c r="B538" s="24" t="s">
        <v>783</v>
      </c>
      <c r="C538" s="31" t="s">
        <v>784</v>
      </c>
      <c r="D538" s="32">
        <v>15595.36</v>
      </c>
      <c r="E538" s="8"/>
    </row>
    <row r="539" spans="2:5" s="11" customFormat="1" ht="13.5">
      <c r="B539" s="24" t="s">
        <v>785</v>
      </c>
      <c r="C539" s="31" t="s">
        <v>786</v>
      </c>
      <c r="D539" s="32">
        <v>8750</v>
      </c>
      <c r="E539" s="8"/>
    </row>
    <row r="540" spans="2:5" s="11" customFormat="1" ht="13.5">
      <c r="B540" s="24" t="s">
        <v>787</v>
      </c>
      <c r="C540" s="42" t="s">
        <v>777</v>
      </c>
      <c r="D540" s="41">
        <v>1690</v>
      </c>
      <c r="E540" s="8"/>
    </row>
    <row r="541" spans="2:5" s="11" customFormat="1" ht="13.5">
      <c r="B541" s="24" t="s">
        <v>788</v>
      </c>
      <c r="C541" s="33" t="s">
        <v>789</v>
      </c>
      <c r="D541" s="32">
        <v>3190</v>
      </c>
      <c r="E541" s="8"/>
    </row>
    <row r="542" spans="2:5" s="11" customFormat="1" ht="13.5">
      <c r="B542" s="24" t="s">
        <v>790</v>
      </c>
      <c r="C542" s="33" t="s">
        <v>789</v>
      </c>
      <c r="D542" s="32">
        <v>3190</v>
      </c>
      <c r="E542" s="8"/>
    </row>
    <row r="543" spans="2:5" s="11" customFormat="1" ht="13.5">
      <c r="B543" s="22"/>
      <c r="C543" s="22" t="s">
        <v>54</v>
      </c>
      <c r="D543" s="23">
        <f>D544+D550</f>
        <v>476755.68</v>
      </c>
      <c r="E543" s="8"/>
    </row>
    <row r="544" spans="2:5" s="11" customFormat="1" ht="13.5">
      <c r="B544" s="53"/>
      <c r="C544" s="53" t="s">
        <v>266</v>
      </c>
      <c r="D544" s="54">
        <f>SUM(D545:D549)</f>
        <v>95442</v>
      </c>
      <c r="E544" s="8"/>
    </row>
    <row r="545" spans="2:5" s="11" customFormat="1" ht="13.5">
      <c r="B545" s="24" t="s">
        <v>791</v>
      </c>
      <c r="C545" s="31" t="s">
        <v>792</v>
      </c>
      <c r="D545" s="32">
        <v>12522</v>
      </c>
      <c r="E545" s="8"/>
    </row>
    <row r="546" spans="2:5" s="11" customFormat="1" ht="13.5">
      <c r="B546" s="24" t="s">
        <v>793</v>
      </c>
      <c r="C546" s="31" t="s">
        <v>794</v>
      </c>
      <c r="D546" s="32">
        <v>23924</v>
      </c>
      <c r="E546" s="8"/>
    </row>
    <row r="547" spans="2:5" s="11" customFormat="1" ht="13.5">
      <c r="B547" s="24" t="s">
        <v>795</v>
      </c>
      <c r="C547" s="31" t="s">
        <v>796</v>
      </c>
      <c r="D547" s="32">
        <v>26996</v>
      </c>
      <c r="E547" s="8"/>
    </row>
    <row r="548" spans="2:5" s="11" customFormat="1" ht="13.5">
      <c r="B548" s="24" t="s">
        <v>797</v>
      </c>
      <c r="C548" s="31" t="s">
        <v>798</v>
      </c>
      <c r="D548" s="32">
        <v>15000</v>
      </c>
      <c r="E548" s="8"/>
    </row>
    <row r="549" spans="2:5" s="11" customFormat="1" ht="13.5">
      <c r="B549" s="24" t="s">
        <v>799</v>
      </c>
      <c r="C549" s="31" t="s">
        <v>800</v>
      </c>
      <c r="D549" s="32">
        <v>17000</v>
      </c>
      <c r="E549" s="8"/>
    </row>
    <row r="550" spans="2:5" s="11" customFormat="1" ht="13.5">
      <c r="B550" s="53"/>
      <c r="C550" s="53" t="s">
        <v>1079</v>
      </c>
      <c r="D550" s="54">
        <f>SUM(D551:D554)</f>
        <v>381313.68</v>
      </c>
      <c r="E550" s="8"/>
    </row>
    <row r="551" spans="2:5" s="11" customFormat="1" ht="13.5">
      <c r="B551" s="24" t="s">
        <v>1092</v>
      </c>
      <c r="C551" s="24" t="s">
        <v>1093</v>
      </c>
      <c r="D551" s="30">
        <v>96744.99</v>
      </c>
      <c r="E551" s="8"/>
    </row>
    <row r="552" spans="2:5" s="11" customFormat="1" ht="13.5">
      <c r="B552" s="24" t="s">
        <v>1094</v>
      </c>
      <c r="C552" s="24" t="s">
        <v>1093</v>
      </c>
      <c r="D552" s="30">
        <v>96744.99</v>
      </c>
      <c r="E552" s="8"/>
    </row>
    <row r="553" spans="2:5" s="11" customFormat="1" ht="13.5">
      <c r="B553" s="24" t="s">
        <v>1095</v>
      </c>
      <c r="C553" s="24" t="s">
        <v>1093</v>
      </c>
      <c r="D553" s="30">
        <v>30958.400000000001</v>
      </c>
      <c r="E553" s="8"/>
    </row>
    <row r="554" spans="2:5" s="11" customFormat="1" ht="13.5">
      <c r="B554" s="24" t="s">
        <v>1097</v>
      </c>
      <c r="C554" s="24" t="s">
        <v>1096</v>
      </c>
      <c r="D554" s="30">
        <v>156865.29999999999</v>
      </c>
      <c r="E554" s="8"/>
    </row>
    <row r="555" spans="2:5" s="14" customFormat="1" ht="12">
      <c r="B555" s="48"/>
      <c r="C555" s="48" t="s">
        <v>801</v>
      </c>
      <c r="D555" s="49">
        <f>D556</f>
        <v>5100.24</v>
      </c>
    </row>
    <row r="556" spans="2:5" s="11" customFormat="1" ht="13.5">
      <c r="B556" s="22"/>
      <c r="C556" s="22" t="s">
        <v>244</v>
      </c>
      <c r="D556" s="23">
        <f>D557</f>
        <v>5100.24</v>
      </c>
      <c r="E556" s="8"/>
    </row>
    <row r="557" spans="2:5" s="11" customFormat="1" ht="13.5">
      <c r="B557" s="53"/>
      <c r="C557" s="53" t="s">
        <v>239</v>
      </c>
      <c r="D557" s="54">
        <f>D558</f>
        <v>5100.24</v>
      </c>
      <c r="E557" s="8"/>
    </row>
    <row r="558" spans="2:5" s="11" customFormat="1" ht="13.5">
      <c r="B558" s="34"/>
      <c r="C558" s="34" t="s">
        <v>802</v>
      </c>
      <c r="D558" s="35">
        <f>D559</f>
        <v>5100.24</v>
      </c>
      <c r="E558" s="8"/>
    </row>
    <row r="559" spans="2:5" s="11" customFormat="1" ht="27">
      <c r="B559" s="24" t="s">
        <v>803</v>
      </c>
      <c r="C559" s="24" t="s">
        <v>804</v>
      </c>
      <c r="D559" s="30">
        <v>5100.24</v>
      </c>
      <c r="E559" s="8"/>
    </row>
    <row r="560" spans="2:5" s="13" customFormat="1" ht="15.75" customHeight="1">
      <c r="B560" s="20"/>
      <c r="C560" s="26" t="s">
        <v>805</v>
      </c>
      <c r="D560" s="21">
        <f>D561+D578</f>
        <v>1357973</v>
      </c>
    </row>
    <row r="561" spans="2:5" s="14" customFormat="1" ht="12">
      <c r="B561" s="48"/>
      <c r="C561" s="48" t="s">
        <v>806</v>
      </c>
      <c r="D561" s="49">
        <f>D562+D571</f>
        <v>1050063</v>
      </c>
    </row>
    <row r="562" spans="2:5" s="11" customFormat="1" ht="13.5">
      <c r="B562" s="22"/>
      <c r="C562" s="22" t="s">
        <v>12</v>
      </c>
      <c r="D562" s="23">
        <f>D563+D566</f>
        <v>775202</v>
      </c>
      <c r="E562" s="8"/>
    </row>
    <row r="563" spans="2:5" s="11" customFormat="1" ht="13.5">
      <c r="B563" s="53"/>
      <c r="C563" s="53" t="s">
        <v>13</v>
      </c>
      <c r="D563" s="54">
        <f>SUM(D564:D565)</f>
        <v>2</v>
      </c>
      <c r="E563" s="8"/>
    </row>
    <row r="564" spans="2:5" s="11" customFormat="1" ht="13.5">
      <c r="B564" s="24" t="s">
        <v>807</v>
      </c>
      <c r="C564" s="27" t="s">
        <v>808</v>
      </c>
      <c r="D564" s="28">
        <v>1</v>
      </c>
      <c r="E564" s="8"/>
    </row>
    <row r="565" spans="2:5" s="11" customFormat="1" ht="27">
      <c r="B565" s="24" t="s">
        <v>809</v>
      </c>
      <c r="C565" s="27" t="s">
        <v>810</v>
      </c>
      <c r="D565" s="28">
        <v>1</v>
      </c>
      <c r="E565" s="8"/>
    </row>
    <row r="566" spans="2:5" s="11" customFormat="1" ht="13.5">
      <c r="B566" s="53"/>
      <c r="C566" s="53" t="s">
        <v>577</v>
      </c>
      <c r="D566" s="54">
        <f>D567</f>
        <v>775200</v>
      </c>
      <c r="E566" s="8"/>
    </row>
    <row r="567" spans="2:5" s="11" customFormat="1" ht="13.5">
      <c r="B567" s="22"/>
      <c r="C567" s="22" t="s">
        <v>12</v>
      </c>
      <c r="D567" s="23">
        <f>SUM(D568:D570)</f>
        <v>775200</v>
      </c>
      <c r="E567" s="8"/>
    </row>
    <row r="568" spans="2:5" s="11" customFormat="1" ht="27">
      <c r="B568" s="24" t="s">
        <v>811</v>
      </c>
      <c r="C568" s="24" t="s">
        <v>812</v>
      </c>
      <c r="D568" s="30">
        <v>239100</v>
      </c>
      <c r="E568" s="8"/>
    </row>
    <row r="569" spans="2:5" s="11" customFormat="1" ht="27">
      <c r="B569" s="24" t="s">
        <v>813</v>
      </c>
      <c r="C569" s="24" t="s">
        <v>814</v>
      </c>
      <c r="D569" s="30">
        <v>233200</v>
      </c>
      <c r="E569" s="8"/>
    </row>
    <row r="570" spans="2:5" s="11" customFormat="1" ht="27">
      <c r="B570" s="24" t="s">
        <v>815</v>
      </c>
      <c r="C570" s="24" t="s">
        <v>816</v>
      </c>
      <c r="D570" s="30">
        <v>302900</v>
      </c>
      <c r="E570" s="8"/>
    </row>
    <row r="571" spans="2:5" s="11" customFormat="1" ht="13.5">
      <c r="B571" s="22"/>
      <c r="C571" s="22" t="s">
        <v>54</v>
      </c>
      <c r="D571" s="23">
        <f>D572+D574+D576</f>
        <v>274861</v>
      </c>
      <c r="E571" s="8"/>
    </row>
    <row r="572" spans="2:5" s="11" customFormat="1" ht="13.5">
      <c r="B572" s="53"/>
      <c r="C572" s="53" t="s">
        <v>13</v>
      </c>
      <c r="D572" s="54">
        <f>D573</f>
        <v>18500</v>
      </c>
      <c r="E572" s="8"/>
    </row>
    <row r="573" spans="2:5" s="11" customFormat="1" ht="27">
      <c r="B573" s="24" t="s">
        <v>817</v>
      </c>
      <c r="C573" s="31" t="s">
        <v>818</v>
      </c>
      <c r="D573" s="32">
        <v>18500</v>
      </c>
      <c r="E573" s="8"/>
    </row>
    <row r="574" spans="2:5" s="11" customFormat="1" ht="13.5">
      <c r="B574" s="53"/>
      <c r="C574" s="53" t="s">
        <v>38</v>
      </c>
      <c r="D574" s="54">
        <f>D575</f>
        <v>1</v>
      </c>
      <c r="E574" s="8"/>
    </row>
    <row r="575" spans="2:5" s="11" customFormat="1" ht="13.5">
      <c r="B575" s="24" t="s">
        <v>819</v>
      </c>
      <c r="C575" s="33" t="s">
        <v>820</v>
      </c>
      <c r="D575" s="28">
        <v>1</v>
      </c>
      <c r="E575" s="8"/>
    </row>
    <row r="576" spans="2:5" s="11" customFormat="1" ht="13.5">
      <c r="B576" s="53"/>
      <c r="C576" s="53" t="s">
        <v>266</v>
      </c>
      <c r="D576" s="54">
        <f>D577</f>
        <v>256360</v>
      </c>
      <c r="E576" s="8"/>
    </row>
    <row r="577" spans="2:5" s="11" customFormat="1" ht="27">
      <c r="B577" s="24" t="s">
        <v>821</v>
      </c>
      <c r="C577" s="31" t="s">
        <v>822</v>
      </c>
      <c r="D577" s="32">
        <v>256360</v>
      </c>
      <c r="E577" s="8"/>
    </row>
    <row r="578" spans="2:5" s="14" customFormat="1" ht="12">
      <c r="B578" s="48"/>
      <c r="C578" s="48" t="s">
        <v>823</v>
      </c>
      <c r="D578" s="49">
        <f>D579</f>
        <v>307910</v>
      </c>
    </row>
    <row r="579" spans="2:5" s="11" customFormat="1" ht="13.5">
      <c r="B579" s="22"/>
      <c r="C579" s="22" t="s">
        <v>12</v>
      </c>
      <c r="D579" s="23">
        <f>D580</f>
        <v>307910</v>
      </c>
      <c r="E579" s="8"/>
    </row>
    <row r="580" spans="2:5" s="11" customFormat="1" ht="13.5">
      <c r="B580" s="53"/>
      <c r="C580" s="53" t="s">
        <v>239</v>
      </c>
      <c r="D580" s="54">
        <f>D581</f>
        <v>307910</v>
      </c>
      <c r="E580" s="8"/>
    </row>
    <row r="581" spans="2:5" s="11" customFormat="1" ht="27">
      <c r="B581" s="24" t="s">
        <v>824</v>
      </c>
      <c r="C581" s="24" t="s">
        <v>825</v>
      </c>
      <c r="D581" s="30">
        <v>307910</v>
      </c>
      <c r="E581" s="8"/>
    </row>
    <row r="582" spans="2:5" s="11" customFormat="1" ht="13.5">
      <c r="B582" s="34"/>
      <c r="C582" s="34" t="s">
        <v>826</v>
      </c>
      <c r="D582" s="35">
        <f>D583</f>
        <v>395416.02999999997</v>
      </c>
      <c r="E582" s="8"/>
    </row>
    <row r="583" spans="2:5" s="11" customFormat="1" ht="13.5">
      <c r="B583" s="34"/>
      <c r="C583" s="34" t="s">
        <v>826</v>
      </c>
      <c r="D583" s="35">
        <f>D584</f>
        <v>395416.02999999997</v>
      </c>
      <c r="E583" s="8"/>
    </row>
    <row r="584" spans="2:5" s="11" customFormat="1" ht="13.5">
      <c r="B584" s="22"/>
      <c r="C584" s="22" t="s">
        <v>54</v>
      </c>
      <c r="D584" s="23">
        <f>D585+D631</f>
        <v>395416.02999999997</v>
      </c>
      <c r="E584" s="8"/>
    </row>
    <row r="585" spans="2:5" s="11" customFormat="1" ht="13.5">
      <c r="B585" s="53"/>
      <c r="C585" s="53" t="s">
        <v>13</v>
      </c>
      <c r="D585" s="54">
        <f>D586+D589</f>
        <v>328368.02999999997</v>
      </c>
      <c r="E585" s="8"/>
    </row>
    <row r="586" spans="2:5" s="11" customFormat="1" ht="13.5">
      <c r="B586" s="24"/>
      <c r="C586" s="34" t="s">
        <v>827</v>
      </c>
      <c r="D586" s="35">
        <f>SUM(D587:D588)</f>
        <v>2</v>
      </c>
      <c r="E586" s="8"/>
    </row>
    <row r="587" spans="2:5" s="11" customFormat="1" ht="13.5">
      <c r="B587" s="24" t="s">
        <v>828</v>
      </c>
      <c r="C587" s="27" t="s">
        <v>829</v>
      </c>
      <c r="D587" s="28">
        <v>1</v>
      </c>
      <c r="E587" s="8"/>
    </row>
    <row r="588" spans="2:5" s="11" customFormat="1" ht="13.5">
      <c r="B588" s="24" t="s">
        <v>830</v>
      </c>
      <c r="C588" s="27" t="s">
        <v>831</v>
      </c>
      <c r="D588" s="28">
        <v>1</v>
      </c>
      <c r="E588" s="8"/>
    </row>
    <row r="589" spans="2:5" s="11" customFormat="1" ht="13.5">
      <c r="B589" s="24"/>
      <c r="C589" s="34" t="s">
        <v>832</v>
      </c>
      <c r="D589" s="35">
        <f>SUM(D590:D630)</f>
        <v>328366.02999999997</v>
      </c>
      <c r="E589" s="8"/>
    </row>
    <row r="590" spans="2:5" s="11" customFormat="1" ht="13.5">
      <c r="B590" s="24" t="s">
        <v>833</v>
      </c>
      <c r="C590" s="27" t="s">
        <v>834</v>
      </c>
      <c r="D590" s="28">
        <v>5000</v>
      </c>
      <c r="E590" s="8"/>
    </row>
    <row r="591" spans="2:5" s="11" customFormat="1" ht="13.5">
      <c r="B591" s="24" t="s">
        <v>835</v>
      </c>
      <c r="C591" s="27" t="s">
        <v>836</v>
      </c>
      <c r="D591" s="28">
        <v>5000</v>
      </c>
      <c r="E591" s="8"/>
    </row>
    <row r="592" spans="2:5" s="11" customFormat="1" ht="13.5">
      <c r="B592" s="24" t="s">
        <v>837</v>
      </c>
      <c r="C592" s="27" t="s">
        <v>838</v>
      </c>
      <c r="D592" s="28">
        <v>5000</v>
      </c>
      <c r="E592" s="8"/>
    </row>
    <row r="593" spans="2:5" s="11" customFormat="1" ht="13.5">
      <c r="B593" s="24" t="s">
        <v>839</v>
      </c>
      <c r="C593" s="27" t="s">
        <v>840</v>
      </c>
      <c r="D593" s="28">
        <v>5000</v>
      </c>
      <c r="E593" s="8"/>
    </row>
    <row r="594" spans="2:5" s="11" customFormat="1" ht="13.5">
      <c r="B594" s="24" t="s">
        <v>841</v>
      </c>
      <c r="C594" s="27" t="s">
        <v>842</v>
      </c>
      <c r="D594" s="28">
        <v>5000</v>
      </c>
      <c r="E594" s="8"/>
    </row>
    <row r="595" spans="2:5" s="11" customFormat="1" ht="13.5">
      <c r="B595" s="24" t="s">
        <v>843</v>
      </c>
      <c r="C595" s="27" t="s">
        <v>844</v>
      </c>
      <c r="D595" s="28">
        <v>5000</v>
      </c>
      <c r="E595" s="8"/>
    </row>
    <row r="596" spans="2:5" s="11" customFormat="1" ht="13.5">
      <c r="B596" s="24" t="s">
        <v>845</v>
      </c>
      <c r="C596" s="27" t="s">
        <v>846</v>
      </c>
      <c r="D596" s="28">
        <v>5000</v>
      </c>
      <c r="E596" s="8"/>
    </row>
    <row r="597" spans="2:5" s="11" customFormat="1" ht="13.5">
      <c r="B597" s="24" t="s">
        <v>847</v>
      </c>
      <c r="C597" s="27" t="s">
        <v>848</v>
      </c>
      <c r="D597" s="28">
        <v>5000</v>
      </c>
      <c r="E597" s="8"/>
    </row>
    <row r="598" spans="2:5" s="11" customFormat="1" ht="13.5">
      <c r="B598" s="24" t="s">
        <v>849</v>
      </c>
      <c r="C598" s="27" t="s">
        <v>850</v>
      </c>
      <c r="D598" s="28">
        <v>5000</v>
      </c>
      <c r="E598" s="8"/>
    </row>
    <row r="599" spans="2:5" s="11" customFormat="1" ht="13.5">
      <c r="B599" s="24" t="s">
        <v>851</v>
      </c>
      <c r="C599" s="27" t="s">
        <v>852</v>
      </c>
      <c r="D599" s="28">
        <v>5000</v>
      </c>
      <c r="E599" s="8"/>
    </row>
    <row r="600" spans="2:5" s="11" customFormat="1" ht="13.5">
      <c r="B600" s="24" t="s">
        <v>853</v>
      </c>
      <c r="C600" s="27" t="s">
        <v>854</v>
      </c>
      <c r="D600" s="28">
        <v>5000</v>
      </c>
      <c r="E600" s="8"/>
    </row>
    <row r="601" spans="2:5" s="11" customFormat="1" ht="13.5">
      <c r="B601" s="24" t="s">
        <v>855</v>
      </c>
      <c r="C601" s="27" t="s">
        <v>856</v>
      </c>
      <c r="D601" s="28">
        <v>5000</v>
      </c>
      <c r="E601" s="8"/>
    </row>
    <row r="602" spans="2:5" s="11" customFormat="1" ht="13.5">
      <c r="B602" s="24" t="s">
        <v>857</v>
      </c>
      <c r="C602" s="27" t="s">
        <v>858</v>
      </c>
      <c r="D602" s="28">
        <v>5000</v>
      </c>
      <c r="E602" s="8"/>
    </row>
    <row r="603" spans="2:5" s="11" customFormat="1" ht="13.5">
      <c r="B603" s="24" t="s">
        <v>859</v>
      </c>
      <c r="C603" s="27" t="s">
        <v>860</v>
      </c>
      <c r="D603" s="28">
        <v>5000</v>
      </c>
      <c r="E603" s="8"/>
    </row>
    <row r="604" spans="2:5" s="11" customFormat="1" ht="13.5">
      <c r="B604" s="24" t="s">
        <v>861</v>
      </c>
      <c r="C604" s="27" t="s">
        <v>862</v>
      </c>
      <c r="D604" s="28">
        <v>5000</v>
      </c>
      <c r="E604" s="8"/>
    </row>
    <row r="605" spans="2:5" s="11" customFormat="1" ht="13.5">
      <c r="B605" s="24" t="s">
        <v>863</v>
      </c>
      <c r="C605" s="27" t="s">
        <v>864</v>
      </c>
      <c r="D605" s="28">
        <v>5000</v>
      </c>
      <c r="E605" s="8"/>
    </row>
    <row r="606" spans="2:5" s="11" customFormat="1" ht="13.5">
      <c r="B606" s="24" t="s">
        <v>865</v>
      </c>
      <c r="C606" s="27" t="s">
        <v>866</v>
      </c>
      <c r="D606" s="28">
        <v>5000</v>
      </c>
      <c r="E606" s="8"/>
    </row>
    <row r="607" spans="2:5" s="11" customFormat="1" ht="13.5">
      <c r="B607" s="24" t="s">
        <v>867</v>
      </c>
      <c r="C607" s="27" t="s">
        <v>868</v>
      </c>
      <c r="D607" s="28">
        <v>5000</v>
      </c>
      <c r="E607" s="8"/>
    </row>
    <row r="608" spans="2:5" s="11" customFormat="1" ht="13.5">
      <c r="B608" s="24" t="s">
        <v>869</v>
      </c>
      <c r="C608" s="27" t="s">
        <v>870</v>
      </c>
      <c r="D608" s="28">
        <v>5000</v>
      </c>
      <c r="E608" s="8"/>
    </row>
    <row r="609" spans="2:5" s="11" customFormat="1" ht="13.5">
      <c r="B609" s="24" t="s">
        <v>871</v>
      </c>
      <c r="C609" s="27" t="s">
        <v>872</v>
      </c>
      <c r="D609" s="28">
        <v>5000</v>
      </c>
      <c r="E609" s="8"/>
    </row>
    <row r="610" spans="2:5" s="11" customFormat="1" ht="13.5">
      <c r="B610" s="24" t="s">
        <v>873</v>
      </c>
      <c r="C610" s="27" t="s">
        <v>874</v>
      </c>
      <c r="D610" s="28">
        <v>5000</v>
      </c>
      <c r="E610" s="8"/>
    </row>
    <row r="611" spans="2:5" s="11" customFormat="1" ht="13.5">
      <c r="B611" s="24" t="s">
        <v>875</v>
      </c>
      <c r="C611" s="27" t="s">
        <v>876</v>
      </c>
      <c r="D611" s="28">
        <v>5000</v>
      </c>
      <c r="E611" s="8"/>
    </row>
    <row r="612" spans="2:5" s="11" customFormat="1" ht="13.5">
      <c r="B612" s="24" t="s">
        <v>877</v>
      </c>
      <c r="C612" s="27" t="s">
        <v>878</v>
      </c>
      <c r="D612" s="28">
        <v>5000</v>
      </c>
      <c r="E612" s="8"/>
    </row>
    <row r="613" spans="2:5" s="11" customFormat="1" ht="13.5">
      <c r="B613" s="24" t="s">
        <v>879</v>
      </c>
      <c r="C613" s="27" t="s">
        <v>880</v>
      </c>
      <c r="D613" s="28">
        <v>16032.97</v>
      </c>
      <c r="E613" s="8"/>
    </row>
    <row r="614" spans="2:5" s="11" customFormat="1" ht="13.5">
      <c r="B614" s="24" t="s">
        <v>881</v>
      </c>
      <c r="C614" s="27" t="s">
        <v>882</v>
      </c>
      <c r="D614" s="28">
        <v>16032.97</v>
      </c>
      <c r="E614" s="8"/>
    </row>
    <row r="615" spans="2:5" s="11" customFormat="1" ht="13.5">
      <c r="B615" s="24" t="s">
        <v>883</v>
      </c>
      <c r="C615" s="27" t="s">
        <v>884</v>
      </c>
      <c r="D615" s="28">
        <v>16032.97</v>
      </c>
      <c r="E615" s="8"/>
    </row>
    <row r="616" spans="2:5" s="11" customFormat="1" ht="13.5">
      <c r="B616" s="24" t="s">
        <v>885</v>
      </c>
      <c r="C616" s="27" t="s">
        <v>886</v>
      </c>
      <c r="D616" s="28">
        <v>16032.97</v>
      </c>
      <c r="E616" s="8"/>
    </row>
    <row r="617" spans="2:5" s="11" customFormat="1" ht="13.5">
      <c r="B617" s="24" t="s">
        <v>887</v>
      </c>
      <c r="C617" s="27" t="s">
        <v>888</v>
      </c>
      <c r="D617" s="28">
        <v>16032.97</v>
      </c>
      <c r="E617" s="8"/>
    </row>
    <row r="618" spans="2:5" s="11" customFormat="1" ht="13.5">
      <c r="B618" s="24" t="s">
        <v>889</v>
      </c>
      <c r="C618" s="27" t="s">
        <v>890</v>
      </c>
      <c r="D618" s="28">
        <v>16032.97</v>
      </c>
      <c r="E618" s="8"/>
    </row>
    <row r="619" spans="2:5" s="11" customFormat="1" ht="13.5">
      <c r="B619" s="24" t="s">
        <v>891</v>
      </c>
      <c r="C619" s="27" t="s">
        <v>892</v>
      </c>
      <c r="D619" s="28">
        <v>16032.97</v>
      </c>
      <c r="E619" s="8"/>
    </row>
    <row r="620" spans="2:5" s="11" customFormat="1" ht="13.5">
      <c r="B620" s="24" t="s">
        <v>893</v>
      </c>
      <c r="C620" s="27" t="s">
        <v>894</v>
      </c>
      <c r="D620" s="28">
        <v>16032.97</v>
      </c>
      <c r="E620" s="8"/>
    </row>
    <row r="621" spans="2:5" s="11" customFormat="1" ht="13.5">
      <c r="B621" s="24" t="s">
        <v>895</v>
      </c>
      <c r="C621" s="27" t="s">
        <v>896</v>
      </c>
      <c r="D621" s="28">
        <v>16032.97</v>
      </c>
      <c r="E621" s="8"/>
    </row>
    <row r="622" spans="2:5" s="11" customFormat="1" ht="13.5">
      <c r="B622" s="24" t="s">
        <v>897</v>
      </c>
      <c r="C622" s="27" t="s">
        <v>898</v>
      </c>
      <c r="D622" s="28">
        <v>16032.97</v>
      </c>
      <c r="E622" s="8"/>
    </row>
    <row r="623" spans="2:5" s="11" customFormat="1" ht="13.5">
      <c r="B623" s="24" t="s">
        <v>899</v>
      </c>
      <c r="C623" s="27" t="s">
        <v>900</v>
      </c>
      <c r="D623" s="28">
        <v>6705.93</v>
      </c>
      <c r="E623" s="8"/>
    </row>
    <row r="624" spans="2:5" s="11" customFormat="1" ht="13.5">
      <c r="B624" s="24" t="s">
        <v>901</v>
      </c>
      <c r="C624" s="27" t="s">
        <v>902</v>
      </c>
      <c r="D624" s="28">
        <v>6705.93</v>
      </c>
      <c r="E624" s="8"/>
    </row>
    <row r="625" spans="2:5" s="11" customFormat="1" ht="13.5">
      <c r="B625" s="24" t="s">
        <v>903</v>
      </c>
      <c r="C625" s="27" t="s">
        <v>904</v>
      </c>
      <c r="D625" s="28">
        <v>6705.93</v>
      </c>
      <c r="E625" s="8"/>
    </row>
    <row r="626" spans="2:5" s="11" customFormat="1" ht="13.5">
      <c r="B626" s="24" t="s">
        <v>905</v>
      </c>
      <c r="C626" s="27" t="s">
        <v>906</v>
      </c>
      <c r="D626" s="28">
        <v>6705.93</v>
      </c>
      <c r="E626" s="8"/>
    </row>
    <row r="627" spans="2:5" s="11" customFormat="1" ht="13.5">
      <c r="B627" s="24" t="s">
        <v>907</v>
      </c>
      <c r="C627" s="27" t="s">
        <v>908</v>
      </c>
      <c r="D627" s="28">
        <v>7070.87</v>
      </c>
      <c r="E627" s="8"/>
    </row>
    <row r="628" spans="2:5" s="11" customFormat="1" ht="13.5">
      <c r="B628" s="24" t="s">
        <v>909</v>
      </c>
      <c r="C628" s="27" t="s">
        <v>910</v>
      </c>
      <c r="D628" s="28">
        <v>7070.87</v>
      </c>
      <c r="E628" s="8"/>
    </row>
    <row r="629" spans="2:5" s="11" customFormat="1" ht="13.5">
      <c r="B629" s="24" t="s">
        <v>911</v>
      </c>
      <c r="C629" s="27" t="s">
        <v>912</v>
      </c>
      <c r="D629" s="28">
        <v>7070.87</v>
      </c>
      <c r="E629" s="8"/>
    </row>
    <row r="630" spans="2:5" s="11" customFormat="1" ht="13.5">
      <c r="B630" s="24" t="s">
        <v>913</v>
      </c>
      <c r="C630" s="27" t="s">
        <v>914</v>
      </c>
      <c r="D630" s="28">
        <v>5000</v>
      </c>
      <c r="E630" s="8"/>
    </row>
    <row r="631" spans="2:5" s="11" customFormat="1" ht="13.5">
      <c r="B631" s="53"/>
      <c r="C631" s="53" t="s">
        <v>266</v>
      </c>
      <c r="D631" s="54">
        <f>D632</f>
        <v>67048</v>
      </c>
      <c r="E631" s="8"/>
    </row>
    <row r="632" spans="2:5" s="11" customFormat="1" ht="13.5">
      <c r="B632" s="24"/>
      <c r="C632" s="34" t="s">
        <v>915</v>
      </c>
      <c r="D632" s="35">
        <f>SUM(D633:D639)</f>
        <v>67048</v>
      </c>
      <c r="E632" s="8"/>
    </row>
    <row r="633" spans="2:5" s="11" customFormat="1" ht="13.5">
      <c r="B633" s="24" t="s">
        <v>1102</v>
      </c>
      <c r="C633" s="31" t="s">
        <v>916</v>
      </c>
      <c r="D633" s="32">
        <v>29579.999999999996</v>
      </c>
      <c r="E633" s="8"/>
    </row>
    <row r="634" spans="2:5" s="11" customFormat="1" ht="13.5">
      <c r="B634" s="24" t="s">
        <v>917</v>
      </c>
      <c r="C634" s="31" t="s">
        <v>918</v>
      </c>
      <c r="D634" s="32">
        <v>4524</v>
      </c>
      <c r="E634" s="8"/>
    </row>
    <row r="635" spans="2:5" s="11" customFormat="1" ht="13.5">
      <c r="B635" s="24" t="s">
        <v>919</v>
      </c>
      <c r="C635" s="31" t="s">
        <v>920</v>
      </c>
      <c r="D635" s="32">
        <v>4524</v>
      </c>
      <c r="E635" s="8"/>
    </row>
    <row r="636" spans="2:5" s="11" customFormat="1" ht="13.5">
      <c r="B636" s="24" t="s">
        <v>921</v>
      </c>
      <c r="C636" s="31" t="s">
        <v>922</v>
      </c>
      <c r="D636" s="32">
        <v>9048</v>
      </c>
      <c r="E636" s="8"/>
    </row>
    <row r="637" spans="2:5" s="11" customFormat="1" ht="13.5">
      <c r="B637" s="24" t="s">
        <v>923</v>
      </c>
      <c r="C637" s="31" t="s">
        <v>924</v>
      </c>
      <c r="D637" s="32">
        <v>8003.9999999999991</v>
      </c>
      <c r="E637" s="8"/>
    </row>
    <row r="638" spans="2:5" s="11" customFormat="1" ht="13.5">
      <c r="B638" s="24" t="s">
        <v>925</v>
      </c>
      <c r="C638" s="31" t="s">
        <v>926</v>
      </c>
      <c r="D638" s="32">
        <v>5684</v>
      </c>
      <c r="E638" s="8"/>
    </row>
    <row r="639" spans="2:5" s="11" customFormat="1" ht="13.5">
      <c r="B639" s="24" t="s">
        <v>927</v>
      </c>
      <c r="C639" s="31" t="s">
        <v>928</v>
      </c>
      <c r="D639" s="32">
        <v>5684</v>
      </c>
      <c r="E639" s="8"/>
    </row>
    <row r="640" spans="2:5" s="13" customFormat="1" ht="15.75" customHeight="1">
      <c r="B640" s="20"/>
      <c r="C640" s="26" t="s">
        <v>929</v>
      </c>
      <c r="D640" s="21">
        <f>D641+D649+D658+D692+D700</f>
        <v>465831.30000000005</v>
      </c>
    </row>
    <row r="641" spans="2:5" s="14" customFormat="1" ht="12">
      <c r="B641" s="48"/>
      <c r="C641" s="48" t="s">
        <v>930</v>
      </c>
      <c r="D641" s="49">
        <f>D642</f>
        <v>62502</v>
      </c>
    </row>
    <row r="642" spans="2:5" s="11" customFormat="1" ht="13.5">
      <c r="B642" s="22"/>
      <c r="C642" s="22" t="s">
        <v>12</v>
      </c>
      <c r="D642" s="23">
        <f>D643</f>
        <v>62502</v>
      </c>
      <c r="E642" s="8"/>
    </row>
    <row r="643" spans="2:5" s="11" customFormat="1" ht="13.5">
      <c r="B643" s="53"/>
      <c r="C643" s="53" t="s">
        <v>266</v>
      </c>
      <c r="D643" s="54">
        <f>D644</f>
        <v>62502</v>
      </c>
      <c r="E643" s="8"/>
    </row>
    <row r="644" spans="2:5" s="11" customFormat="1" ht="13.5">
      <c r="B644" s="24"/>
      <c r="C644" s="34" t="s">
        <v>931</v>
      </c>
      <c r="D644" s="35">
        <f>D645+D646+D647+D648</f>
        <v>62502</v>
      </c>
      <c r="E644" s="8"/>
    </row>
    <row r="645" spans="2:5" s="11" customFormat="1" ht="13.5">
      <c r="B645" s="24" t="s">
        <v>932</v>
      </c>
      <c r="C645" s="31" t="s">
        <v>933</v>
      </c>
      <c r="D645" s="36">
        <v>8500</v>
      </c>
      <c r="E645" s="8"/>
    </row>
    <row r="646" spans="2:5" s="11" customFormat="1" ht="13.5">
      <c r="B646" s="24" t="s">
        <v>934</v>
      </c>
      <c r="C646" s="31" t="s">
        <v>935</v>
      </c>
      <c r="D646" s="32">
        <v>20000</v>
      </c>
      <c r="E646" s="8"/>
    </row>
    <row r="647" spans="2:5" s="11" customFormat="1" ht="13.5">
      <c r="B647" s="24" t="s">
        <v>936</v>
      </c>
      <c r="C647" s="31" t="s">
        <v>937</v>
      </c>
      <c r="D647" s="36">
        <v>4002</v>
      </c>
      <c r="E647" s="8"/>
    </row>
    <row r="648" spans="2:5" s="11" customFormat="1" ht="13.5">
      <c r="B648" s="24" t="s">
        <v>938</v>
      </c>
      <c r="C648" s="31" t="s">
        <v>939</v>
      </c>
      <c r="D648" s="32">
        <v>30000</v>
      </c>
      <c r="E648" s="8"/>
    </row>
    <row r="649" spans="2:5" s="14" customFormat="1" ht="12">
      <c r="B649" s="48"/>
      <c r="C649" s="48" t="s">
        <v>940</v>
      </c>
      <c r="D649" s="49">
        <f>D650</f>
        <v>17582.010000000002</v>
      </c>
    </row>
    <row r="650" spans="2:5" s="11" customFormat="1" ht="13.5">
      <c r="B650" s="22"/>
      <c r="C650" s="22" t="s">
        <v>12</v>
      </c>
      <c r="D650" s="23">
        <f>D651</f>
        <v>17582.010000000002</v>
      </c>
      <c r="E650" s="8"/>
    </row>
    <row r="651" spans="2:5" s="11" customFormat="1" ht="13.5">
      <c r="B651" s="53"/>
      <c r="C651" s="53" t="s">
        <v>38</v>
      </c>
      <c r="D651" s="54">
        <f>SUM(D652:D657)</f>
        <v>17582.010000000002</v>
      </c>
      <c r="E651" s="8"/>
    </row>
    <row r="652" spans="2:5" s="11" customFormat="1" ht="13.5">
      <c r="B652" s="24" t="s">
        <v>941</v>
      </c>
      <c r="C652" s="27" t="s">
        <v>942</v>
      </c>
      <c r="D652" s="28">
        <v>15080</v>
      </c>
      <c r="E652" s="8"/>
    </row>
    <row r="653" spans="2:5" s="11" customFormat="1" ht="13.5">
      <c r="B653" s="24" t="s">
        <v>943</v>
      </c>
      <c r="C653" s="27" t="s">
        <v>944</v>
      </c>
      <c r="D653" s="28">
        <v>2498.0100000000002</v>
      </c>
      <c r="E653" s="8"/>
    </row>
    <row r="654" spans="2:5" s="11" customFormat="1" ht="27">
      <c r="B654" s="24" t="s">
        <v>945</v>
      </c>
      <c r="C654" s="27" t="s">
        <v>946</v>
      </c>
      <c r="D654" s="28">
        <v>1</v>
      </c>
      <c r="E654" s="8"/>
    </row>
    <row r="655" spans="2:5" s="11" customFormat="1" ht="13.5">
      <c r="B655" s="24" t="s">
        <v>947</v>
      </c>
      <c r="C655" s="27" t="s">
        <v>948</v>
      </c>
      <c r="D655" s="28">
        <v>1</v>
      </c>
      <c r="E655" s="8"/>
    </row>
    <row r="656" spans="2:5" s="11" customFormat="1" ht="13.5">
      <c r="B656" s="24" t="s">
        <v>949</v>
      </c>
      <c r="C656" s="27" t="s">
        <v>942</v>
      </c>
      <c r="D656" s="28">
        <v>1</v>
      </c>
      <c r="E656" s="8"/>
    </row>
    <row r="657" spans="2:5" s="11" customFormat="1" ht="13.5">
      <c r="B657" s="24" t="s">
        <v>950</v>
      </c>
      <c r="C657" s="27" t="s">
        <v>942</v>
      </c>
      <c r="D657" s="28">
        <v>1</v>
      </c>
      <c r="E657" s="8"/>
    </row>
    <row r="658" spans="2:5" s="14" customFormat="1" ht="12">
      <c r="B658" s="48"/>
      <c r="C658" s="48" t="s">
        <v>951</v>
      </c>
      <c r="D658" s="49">
        <f>D659+D671+D676</f>
        <v>141924.69</v>
      </c>
    </row>
    <row r="659" spans="2:5" s="11" customFormat="1" ht="13.5">
      <c r="B659" s="22"/>
      <c r="C659" s="22" t="s">
        <v>12</v>
      </c>
      <c r="D659" s="23">
        <f>D660+D662+D664</f>
        <v>23774</v>
      </c>
      <c r="E659" s="8"/>
    </row>
    <row r="660" spans="2:5" s="11" customFormat="1" ht="13.5">
      <c r="B660" s="53"/>
      <c r="C660" s="53" t="s">
        <v>13</v>
      </c>
      <c r="D660" s="54">
        <f>D661</f>
        <v>3500</v>
      </c>
      <c r="E660" s="8"/>
    </row>
    <row r="661" spans="2:5" s="11" customFormat="1" ht="13.5">
      <c r="B661" s="24" t="s">
        <v>952</v>
      </c>
      <c r="C661" s="27" t="s">
        <v>953</v>
      </c>
      <c r="D661" s="28">
        <v>3500</v>
      </c>
      <c r="E661" s="8"/>
    </row>
    <row r="662" spans="2:5" s="11" customFormat="1" ht="13.5">
      <c r="B662" s="53"/>
      <c r="C662" s="53" t="s">
        <v>266</v>
      </c>
      <c r="D662" s="54">
        <f>D663</f>
        <v>5310</v>
      </c>
      <c r="E662" s="8"/>
    </row>
    <row r="663" spans="2:5" s="11" customFormat="1" ht="42" customHeight="1">
      <c r="B663" s="24" t="s">
        <v>954</v>
      </c>
      <c r="C663" s="31" t="s">
        <v>955</v>
      </c>
      <c r="D663" s="32">
        <v>5310</v>
      </c>
      <c r="E663" s="8"/>
    </row>
    <row r="664" spans="2:5" s="11" customFormat="1" ht="13.5">
      <c r="B664" s="53"/>
      <c r="C664" s="53" t="s">
        <v>239</v>
      </c>
      <c r="D664" s="54">
        <f>SUM(D665:D670)</f>
        <v>14964</v>
      </c>
      <c r="E664" s="8"/>
    </row>
    <row r="665" spans="2:5" s="11" customFormat="1" ht="13.5">
      <c r="B665" s="24" t="s">
        <v>956</v>
      </c>
      <c r="C665" s="24" t="s">
        <v>957</v>
      </c>
      <c r="D665" s="30">
        <v>2494</v>
      </c>
      <c r="E665" s="8"/>
    </row>
    <row r="666" spans="2:5" s="11" customFormat="1" ht="13.5">
      <c r="B666" s="24" t="s">
        <v>958</v>
      </c>
      <c r="C666" s="24" t="s">
        <v>957</v>
      </c>
      <c r="D666" s="30">
        <v>2494</v>
      </c>
      <c r="E666" s="8"/>
    </row>
    <row r="667" spans="2:5" s="11" customFormat="1" ht="13.5">
      <c r="B667" s="24" t="s">
        <v>959</v>
      </c>
      <c r="C667" s="24" t="s">
        <v>957</v>
      </c>
      <c r="D667" s="30">
        <v>2494</v>
      </c>
      <c r="E667" s="8"/>
    </row>
    <row r="668" spans="2:5" s="11" customFormat="1" ht="13.5">
      <c r="B668" s="24" t="s">
        <v>960</v>
      </c>
      <c r="C668" s="24" t="s">
        <v>957</v>
      </c>
      <c r="D668" s="30">
        <v>2494</v>
      </c>
      <c r="E668" s="8"/>
    </row>
    <row r="669" spans="2:5" s="11" customFormat="1" ht="13.5">
      <c r="B669" s="24" t="s">
        <v>961</v>
      </c>
      <c r="C669" s="24" t="s">
        <v>957</v>
      </c>
      <c r="D669" s="30">
        <v>2494</v>
      </c>
      <c r="E669" s="8"/>
    </row>
    <row r="670" spans="2:5" s="11" customFormat="1" ht="13.5">
      <c r="B670" s="24" t="s">
        <v>962</v>
      </c>
      <c r="C670" s="24" t="s">
        <v>957</v>
      </c>
      <c r="D670" s="30">
        <v>2494</v>
      </c>
      <c r="E670" s="8"/>
    </row>
    <row r="671" spans="2:5" s="11" customFormat="1" ht="13.5">
      <c r="B671" s="22"/>
      <c r="C671" s="22" t="s">
        <v>244</v>
      </c>
      <c r="D671" s="23">
        <f>D672</f>
        <v>4934.01</v>
      </c>
      <c r="E671" s="8"/>
    </row>
    <row r="672" spans="2:5" s="11" customFormat="1" ht="13.5">
      <c r="B672" s="53"/>
      <c r="C672" s="53" t="s">
        <v>239</v>
      </c>
      <c r="D672" s="54">
        <f>D673</f>
        <v>4934.01</v>
      </c>
      <c r="E672" s="8"/>
    </row>
    <row r="673" spans="2:6" s="11" customFormat="1" ht="13.5">
      <c r="B673" s="34"/>
      <c r="C673" s="34" t="s">
        <v>963</v>
      </c>
      <c r="D673" s="44">
        <f>SUM(D674:D675)</f>
        <v>4934.01</v>
      </c>
      <c r="E673" s="8"/>
    </row>
    <row r="674" spans="2:6" s="11" customFormat="1" ht="27">
      <c r="B674" s="24" t="s">
        <v>964</v>
      </c>
      <c r="C674" s="24" t="s">
        <v>965</v>
      </c>
      <c r="D674" s="25">
        <v>2467.0100000000002</v>
      </c>
      <c r="E674" s="8"/>
    </row>
    <row r="675" spans="2:6" s="11" customFormat="1" ht="27">
      <c r="B675" s="24" t="s">
        <v>966</v>
      </c>
      <c r="C675" s="24" t="s">
        <v>965</v>
      </c>
      <c r="D675" s="25">
        <v>2467</v>
      </c>
      <c r="E675" s="8"/>
    </row>
    <row r="676" spans="2:6" s="11" customFormat="1" ht="13.5">
      <c r="B676" s="22"/>
      <c r="C676" s="22" t="s">
        <v>54</v>
      </c>
      <c r="D676" s="23">
        <f>D677+D680+D682</f>
        <v>113216.68</v>
      </c>
      <c r="E676" s="8"/>
    </row>
    <row r="677" spans="2:6" s="11" customFormat="1" ht="13.5">
      <c r="B677" s="53"/>
      <c r="C677" s="53" t="s">
        <v>38</v>
      </c>
      <c r="D677" s="54">
        <f>SUM(D678:D679)</f>
        <v>25868.68</v>
      </c>
      <c r="E677" s="8"/>
    </row>
    <row r="678" spans="2:6" s="11" customFormat="1" ht="13.5">
      <c r="B678" s="24" t="s">
        <v>967</v>
      </c>
      <c r="C678" s="27" t="s">
        <v>969</v>
      </c>
      <c r="D678" s="28">
        <v>21460.68</v>
      </c>
      <c r="E678" s="8"/>
    </row>
    <row r="679" spans="2:6" s="11" customFormat="1" ht="13.5">
      <c r="B679" s="24" t="s">
        <v>968</v>
      </c>
      <c r="C679" s="27" t="s">
        <v>970</v>
      </c>
      <c r="D679" s="28">
        <v>4408</v>
      </c>
      <c r="E679" s="8"/>
    </row>
    <row r="680" spans="2:6" s="11" customFormat="1" ht="13.5">
      <c r="B680" s="53"/>
      <c r="C680" s="53" t="s">
        <v>266</v>
      </c>
      <c r="D680" s="54">
        <f>D681</f>
        <v>29464</v>
      </c>
      <c r="E680" s="8"/>
    </row>
    <row r="681" spans="2:6" s="11" customFormat="1" ht="27">
      <c r="B681" s="68" t="s">
        <v>971</v>
      </c>
      <c r="C681" s="69" t="s">
        <v>1126</v>
      </c>
      <c r="D681" s="70">
        <v>29464</v>
      </c>
      <c r="E681" s="73">
        <v>14732</v>
      </c>
      <c r="F681" s="72">
        <v>29464</v>
      </c>
    </row>
    <row r="682" spans="2:6" s="11" customFormat="1" ht="13.5">
      <c r="B682" s="53"/>
      <c r="C682" s="53" t="s">
        <v>239</v>
      </c>
      <c r="D682" s="54">
        <f>SUM(D683:D691)</f>
        <v>57884</v>
      </c>
      <c r="E682" s="8"/>
    </row>
    <row r="683" spans="2:6" s="11" customFormat="1" ht="13.5">
      <c r="B683" s="24" t="s">
        <v>972</v>
      </c>
      <c r="C683" s="24" t="s">
        <v>973</v>
      </c>
      <c r="D683" s="25">
        <v>8700</v>
      </c>
      <c r="E683" s="8"/>
    </row>
    <row r="684" spans="2:6" s="11" customFormat="1" ht="13.5">
      <c r="B684" s="24" t="s">
        <v>974</v>
      </c>
      <c r="C684" s="24" t="s">
        <v>973</v>
      </c>
      <c r="D684" s="25">
        <v>8700</v>
      </c>
      <c r="E684" s="8"/>
    </row>
    <row r="685" spans="2:6" s="11" customFormat="1" ht="13.5">
      <c r="B685" s="24" t="s">
        <v>975</v>
      </c>
      <c r="C685" s="24" t="s">
        <v>976</v>
      </c>
      <c r="D685" s="25">
        <v>6844</v>
      </c>
      <c r="E685" s="8"/>
    </row>
    <row r="686" spans="2:6" s="11" customFormat="1" ht="13.5">
      <c r="B686" s="24" t="s">
        <v>977</v>
      </c>
      <c r="C686" s="24" t="s">
        <v>976</v>
      </c>
      <c r="D686" s="25">
        <v>5220</v>
      </c>
      <c r="E686" s="8"/>
    </row>
    <row r="687" spans="2:6" s="11" customFormat="1" ht="13.5">
      <c r="B687" s="24" t="s">
        <v>978</v>
      </c>
      <c r="C687" s="24" t="s">
        <v>979</v>
      </c>
      <c r="D687" s="25">
        <v>5684</v>
      </c>
      <c r="E687" s="8"/>
    </row>
    <row r="688" spans="2:6" s="11" customFormat="1" ht="13.5">
      <c r="B688" s="24" t="s">
        <v>980</v>
      </c>
      <c r="C688" s="24" t="s">
        <v>979</v>
      </c>
      <c r="D688" s="25">
        <v>5684</v>
      </c>
      <c r="E688" s="8"/>
    </row>
    <row r="689" spans="2:5" s="11" customFormat="1" ht="13.5">
      <c r="B689" s="24" t="s">
        <v>981</v>
      </c>
      <c r="C689" s="24" t="s">
        <v>979</v>
      </c>
      <c r="D689" s="25">
        <v>5684</v>
      </c>
      <c r="E689" s="8"/>
    </row>
    <row r="690" spans="2:5" s="11" customFormat="1" ht="13.5">
      <c r="B690" s="24" t="s">
        <v>982</v>
      </c>
      <c r="C690" s="24" t="s">
        <v>979</v>
      </c>
      <c r="D690" s="25">
        <v>5684</v>
      </c>
      <c r="E690" s="8"/>
    </row>
    <row r="691" spans="2:5" s="11" customFormat="1" ht="13.5">
      <c r="B691" s="24" t="s">
        <v>983</v>
      </c>
      <c r="C691" s="24" t="s">
        <v>979</v>
      </c>
      <c r="D691" s="25">
        <v>5684</v>
      </c>
      <c r="E691" s="8"/>
    </row>
    <row r="692" spans="2:5" s="14" customFormat="1" ht="12">
      <c r="B692" s="48"/>
      <c r="C692" s="48" t="s">
        <v>984</v>
      </c>
      <c r="D692" s="49">
        <f>D693</f>
        <v>52842</v>
      </c>
    </row>
    <row r="693" spans="2:5" s="11" customFormat="1" ht="13.5">
      <c r="B693" s="22"/>
      <c r="C693" s="22" t="s">
        <v>12</v>
      </c>
      <c r="D693" s="23">
        <f>D694+D697</f>
        <v>52842</v>
      </c>
      <c r="E693" s="8"/>
    </row>
    <row r="694" spans="2:5" s="11" customFormat="1" ht="13.5">
      <c r="B694" s="53"/>
      <c r="C694" s="53" t="s">
        <v>266</v>
      </c>
      <c r="D694" s="54">
        <f>SUM(D695:D696)</f>
        <v>2842</v>
      </c>
      <c r="E694" s="8"/>
    </row>
    <row r="695" spans="2:5" s="11" customFormat="1" ht="13.5">
      <c r="B695" s="24" t="s">
        <v>985</v>
      </c>
      <c r="C695" s="31" t="s">
        <v>986</v>
      </c>
      <c r="D695" s="36">
        <v>0</v>
      </c>
      <c r="E695" s="8"/>
    </row>
    <row r="696" spans="2:5" s="11" customFormat="1" ht="13.5">
      <c r="B696" s="24" t="s">
        <v>987</v>
      </c>
      <c r="C696" s="31" t="s">
        <v>988</v>
      </c>
      <c r="D696" s="36">
        <v>2842</v>
      </c>
      <c r="E696" s="8"/>
    </row>
    <row r="697" spans="2:5" s="11" customFormat="1" ht="13.5">
      <c r="B697" s="53"/>
      <c r="C697" s="53" t="s">
        <v>1079</v>
      </c>
      <c r="D697" s="54">
        <f>SUM(D698:D699)</f>
        <v>50000</v>
      </c>
      <c r="E697" s="8"/>
    </row>
    <row r="698" spans="2:5" s="11" customFormat="1" ht="13.5">
      <c r="B698" s="24" t="s">
        <v>989</v>
      </c>
      <c r="C698" s="43" t="s">
        <v>1098</v>
      </c>
      <c r="D698" s="36">
        <v>42000</v>
      </c>
      <c r="E698" s="8"/>
    </row>
    <row r="699" spans="2:5" s="11" customFormat="1" ht="13.5">
      <c r="B699" s="24" t="s">
        <v>990</v>
      </c>
      <c r="C699" s="31" t="s">
        <v>1099</v>
      </c>
      <c r="D699" s="36">
        <v>8000</v>
      </c>
      <c r="E699" s="8"/>
    </row>
    <row r="700" spans="2:5" s="14" customFormat="1" ht="12">
      <c r="B700" s="48"/>
      <c r="C700" s="48" t="s">
        <v>991</v>
      </c>
      <c r="D700" s="49">
        <f>D701+D734</f>
        <v>190980.6</v>
      </c>
    </row>
    <row r="701" spans="2:5" s="11" customFormat="1" ht="13.5">
      <c r="B701" s="22"/>
      <c r="C701" s="22" t="s">
        <v>12</v>
      </c>
      <c r="D701" s="23">
        <f>D702</f>
        <v>190976.6</v>
      </c>
      <c r="E701" s="8"/>
    </row>
    <row r="702" spans="2:5" s="11" customFormat="1" ht="13.5">
      <c r="B702" s="53"/>
      <c r="C702" s="53" t="s">
        <v>13</v>
      </c>
      <c r="D702" s="54">
        <f>SUM(D703:D733)</f>
        <v>190976.6</v>
      </c>
      <c r="E702" s="8"/>
    </row>
    <row r="703" spans="2:5" s="11" customFormat="1" ht="13.5">
      <c r="B703" s="24" t="s">
        <v>992</v>
      </c>
      <c r="C703" s="27" t="s">
        <v>993</v>
      </c>
      <c r="D703" s="28">
        <v>1</v>
      </c>
      <c r="E703" s="8"/>
    </row>
    <row r="704" spans="2:5" s="11" customFormat="1" ht="13.5">
      <c r="B704" s="24" t="s">
        <v>994</v>
      </c>
      <c r="C704" s="27" t="s">
        <v>995</v>
      </c>
      <c r="D704" s="28">
        <v>3500</v>
      </c>
      <c r="E704" s="8"/>
    </row>
    <row r="705" spans="2:5" s="11" customFormat="1" ht="13.5">
      <c r="B705" s="24" t="s">
        <v>996</v>
      </c>
      <c r="C705" s="27" t="s">
        <v>997</v>
      </c>
      <c r="D705" s="28">
        <v>1</v>
      </c>
      <c r="E705" s="8"/>
    </row>
    <row r="706" spans="2:5" s="11" customFormat="1" ht="13.5">
      <c r="B706" s="24" t="s">
        <v>998</v>
      </c>
      <c r="C706" s="27" t="s">
        <v>999</v>
      </c>
      <c r="D706" s="28">
        <v>1</v>
      </c>
      <c r="E706" s="8"/>
    </row>
    <row r="707" spans="2:5" s="11" customFormat="1" ht="13.5">
      <c r="B707" s="24" t="s">
        <v>1000</v>
      </c>
      <c r="C707" s="27" t="s">
        <v>1001</v>
      </c>
      <c r="D707" s="28">
        <v>1</v>
      </c>
      <c r="E707" s="8"/>
    </row>
    <row r="708" spans="2:5" s="11" customFormat="1" ht="13.5">
      <c r="B708" s="24" t="s">
        <v>1002</v>
      </c>
      <c r="C708" s="27" t="s">
        <v>1003</v>
      </c>
      <c r="D708" s="28">
        <v>1</v>
      </c>
      <c r="E708" s="8"/>
    </row>
    <row r="709" spans="2:5" s="11" customFormat="1" ht="13.5">
      <c r="B709" s="24" t="s">
        <v>1004</v>
      </c>
      <c r="C709" s="27" t="s">
        <v>1005</v>
      </c>
      <c r="D709" s="28">
        <v>1</v>
      </c>
      <c r="E709" s="8"/>
    </row>
    <row r="710" spans="2:5" s="11" customFormat="1" ht="13.5">
      <c r="B710" s="24" t="s">
        <v>1006</v>
      </c>
      <c r="C710" s="27" t="s">
        <v>1007</v>
      </c>
      <c r="D710" s="28">
        <v>1</v>
      </c>
      <c r="E710" s="8"/>
    </row>
    <row r="711" spans="2:5" s="11" customFormat="1" ht="13.5">
      <c r="B711" s="24" t="s">
        <v>1008</v>
      </c>
      <c r="C711" s="27" t="s">
        <v>1009</v>
      </c>
      <c r="D711" s="28">
        <v>1</v>
      </c>
      <c r="E711" s="8"/>
    </row>
    <row r="712" spans="2:5" s="11" customFormat="1" ht="13.5">
      <c r="B712" s="24" t="s">
        <v>1010</v>
      </c>
      <c r="C712" s="27" t="s">
        <v>1011</v>
      </c>
      <c r="D712" s="28">
        <v>1</v>
      </c>
      <c r="E712" s="8"/>
    </row>
    <row r="713" spans="2:5" s="11" customFormat="1" ht="13.5">
      <c r="B713" s="24" t="s">
        <v>1012</v>
      </c>
      <c r="C713" s="27" t="s">
        <v>1013</v>
      </c>
      <c r="D713" s="28">
        <v>1</v>
      </c>
      <c r="E713" s="8"/>
    </row>
    <row r="714" spans="2:5" s="11" customFormat="1" ht="13.5">
      <c r="B714" s="24" t="s">
        <v>1014</v>
      </c>
      <c r="C714" s="27" t="s">
        <v>1015</v>
      </c>
      <c r="D714" s="28">
        <v>1</v>
      </c>
      <c r="E714" s="8"/>
    </row>
    <row r="715" spans="2:5" s="11" customFormat="1" ht="13.5">
      <c r="B715" s="24" t="s">
        <v>1016</v>
      </c>
      <c r="C715" s="27" t="s">
        <v>1017</v>
      </c>
      <c r="D715" s="28">
        <v>1</v>
      </c>
      <c r="E715" s="8"/>
    </row>
    <row r="716" spans="2:5" s="11" customFormat="1" ht="13.5">
      <c r="B716" s="24" t="s">
        <v>1018</v>
      </c>
      <c r="C716" s="27" t="s">
        <v>1019</v>
      </c>
      <c r="D716" s="28">
        <v>1</v>
      </c>
      <c r="E716" s="8"/>
    </row>
    <row r="717" spans="2:5" s="11" customFormat="1" ht="13.5">
      <c r="B717" s="24" t="s">
        <v>1020</v>
      </c>
      <c r="C717" s="27" t="s">
        <v>1021</v>
      </c>
      <c r="D717" s="28">
        <v>1</v>
      </c>
      <c r="E717" s="8"/>
    </row>
    <row r="718" spans="2:5" s="11" customFormat="1" ht="13.5">
      <c r="B718" s="24" t="s">
        <v>1022</v>
      </c>
      <c r="C718" s="27" t="s">
        <v>1023</v>
      </c>
      <c r="D718" s="28">
        <v>1</v>
      </c>
      <c r="E718" s="8"/>
    </row>
    <row r="719" spans="2:5" s="11" customFormat="1" ht="13.5">
      <c r="B719" s="24" t="s">
        <v>1024</v>
      </c>
      <c r="C719" s="27" t="s">
        <v>1025</v>
      </c>
      <c r="D719" s="28">
        <v>1</v>
      </c>
      <c r="E719" s="8"/>
    </row>
    <row r="720" spans="2:5" s="11" customFormat="1" ht="13.5">
      <c r="B720" s="24" t="s">
        <v>1026</v>
      </c>
      <c r="C720" s="27" t="s">
        <v>1027</v>
      </c>
      <c r="D720" s="28">
        <v>1</v>
      </c>
      <c r="E720" s="8"/>
    </row>
    <row r="721" spans="2:5" s="11" customFormat="1" ht="13.5">
      <c r="B721" s="24" t="s">
        <v>1028</v>
      </c>
      <c r="C721" s="27" t="s">
        <v>1029</v>
      </c>
      <c r="D721" s="28">
        <v>1</v>
      </c>
      <c r="E721" s="8"/>
    </row>
    <row r="722" spans="2:5" s="11" customFormat="1" ht="13.5">
      <c r="B722" s="24" t="s">
        <v>1030</v>
      </c>
      <c r="C722" s="27" t="s">
        <v>1031</v>
      </c>
      <c r="D722" s="28">
        <v>1</v>
      </c>
      <c r="E722" s="8"/>
    </row>
    <row r="723" spans="2:5" s="11" customFormat="1" ht="13.5">
      <c r="B723" s="24" t="s">
        <v>1032</v>
      </c>
      <c r="C723" s="27" t="s">
        <v>1033</v>
      </c>
      <c r="D723" s="28">
        <v>1</v>
      </c>
      <c r="E723" s="8"/>
    </row>
    <row r="724" spans="2:5" s="11" customFormat="1" ht="13.5">
      <c r="B724" s="24" t="s">
        <v>1034</v>
      </c>
      <c r="C724" s="27" t="s">
        <v>1035</v>
      </c>
      <c r="D724" s="28">
        <v>1</v>
      </c>
      <c r="E724" s="8"/>
    </row>
    <row r="725" spans="2:5" s="11" customFormat="1" ht="13.5">
      <c r="B725" s="24" t="s">
        <v>1036</v>
      </c>
      <c r="C725" s="27" t="s">
        <v>1037</v>
      </c>
      <c r="D725" s="28">
        <v>1</v>
      </c>
      <c r="E725" s="8"/>
    </row>
    <row r="726" spans="2:5" s="11" customFormat="1" ht="13.5">
      <c r="B726" s="24" t="s">
        <v>1038</v>
      </c>
      <c r="C726" s="27" t="s">
        <v>1039</v>
      </c>
      <c r="D726" s="28">
        <v>1</v>
      </c>
      <c r="E726" s="8"/>
    </row>
    <row r="727" spans="2:5" s="11" customFormat="1" ht="13.5">
      <c r="B727" s="24" t="s">
        <v>1040</v>
      </c>
      <c r="C727" s="27" t="s">
        <v>1041</v>
      </c>
      <c r="D727" s="28">
        <v>1</v>
      </c>
      <c r="E727" s="8"/>
    </row>
    <row r="728" spans="2:5" s="11" customFormat="1" ht="13.5">
      <c r="B728" s="24" t="s">
        <v>1042</v>
      </c>
      <c r="C728" s="27" t="s">
        <v>1043</v>
      </c>
      <c r="D728" s="28">
        <v>183001.60000000001</v>
      </c>
      <c r="E728" s="8"/>
    </row>
    <row r="729" spans="2:5" s="11" customFormat="1" ht="13.5">
      <c r="B729" s="24" t="s">
        <v>1044</v>
      </c>
      <c r="C729" s="27" t="s">
        <v>1045</v>
      </c>
      <c r="D729" s="28">
        <v>400</v>
      </c>
      <c r="E729" s="8"/>
    </row>
    <row r="730" spans="2:5" s="11" customFormat="1" ht="13.5">
      <c r="B730" s="24" t="s">
        <v>1046</v>
      </c>
      <c r="C730" s="27" t="s">
        <v>1047</v>
      </c>
      <c r="D730" s="28">
        <v>400</v>
      </c>
      <c r="E730" s="8"/>
    </row>
    <row r="731" spans="2:5" s="11" customFormat="1" ht="13.5">
      <c r="B731" s="24" t="s">
        <v>1048</v>
      </c>
      <c r="C731" s="27" t="s">
        <v>1047</v>
      </c>
      <c r="D731" s="28">
        <v>400</v>
      </c>
      <c r="E731" s="8"/>
    </row>
    <row r="732" spans="2:5" s="11" customFormat="1" ht="13.5">
      <c r="B732" s="24" t="s">
        <v>1049</v>
      </c>
      <c r="C732" s="27" t="s">
        <v>1050</v>
      </c>
      <c r="D732" s="28">
        <v>3250</v>
      </c>
      <c r="E732" s="8"/>
    </row>
    <row r="733" spans="2:5" s="11" customFormat="1" ht="13.5">
      <c r="B733" s="24" t="s">
        <v>1051</v>
      </c>
      <c r="C733" s="27" t="s">
        <v>1052</v>
      </c>
      <c r="D733" s="28">
        <v>1</v>
      </c>
      <c r="E733" s="8"/>
    </row>
    <row r="734" spans="2:5" s="11" customFormat="1" ht="13.5">
      <c r="B734" s="22"/>
      <c r="C734" s="22" t="s">
        <v>54</v>
      </c>
      <c r="D734" s="23">
        <f>D735</f>
        <v>4</v>
      </c>
      <c r="E734" s="8"/>
    </row>
    <row r="735" spans="2:5" s="11" customFormat="1" ht="13.5">
      <c r="B735" s="53"/>
      <c r="C735" s="53" t="s">
        <v>13</v>
      </c>
      <c r="D735" s="54">
        <f>SUM(D736:D739)</f>
        <v>4</v>
      </c>
      <c r="E735" s="8"/>
    </row>
    <row r="736" spans="2:5" s="11" customFormat="1" ht="13.5">
      <c r="B736" s="24" t="s">
        <v>1053</v>
      </c>
      <c r="C736" s="27" t="s">
        <v>1054</v>
      </c>
      <c r="D736" s="28">
        <v>1</v>
      </c>
      <c r="E736" s="8"/>
    </row>
    <row r="737" spans="2:5" s="11" customFormat="1" ht="13.5">
      <c r="B737" s="24" t="s">
        <v>1055</v>
      </c>
      <c r="C737" s="27" t="s">
        <v>1056</v>
      </c>
      <c r="D737" s="28">
        <v>1</v>
      </c>
      <c r="E737" s="8"/>
    </row>
    <row r="738" spans="2:5" s="11" customFormat="1" ht="13.5">
      <c r="B738" s="24" t="s">
        <v>1057</v>
      </c>
      <c r="C738" s="27" t="s">
        <v>1058</v>
      </c>
      <c r="D738" s="28">
        <v>1</v>
      </c>
      <c r="E738" s="8"/>
    </row>
    <row r="739" spans="2:5" s="11" customFormat="1" ht="13.5">
      <c r="B739" s="24" t="s">
        <v>1059</v>
      </c>
      <c r="C739" s="27" t="s">
        <v>1060</v>
      </c>
      <c r="D739" s="28">
        <v>1</v>
      </c>
      <c r="E739" s="8"/>
    </row>
    <row r="740" spans="2:5" s="13" customFormat="1" ht="15.75" customHeight="1">
      <c r="B740" s="20"/>
      <c r="C740" s="26" t="s">
        <v>1061</v>
      </c>
      <c r="D740" s="21">
        <f>D741</f>
        <v>2</v>
      </c>
    </row>
    <row r="741" spans="2:5" s="14" customFormat="1" ht="12">
      <c r="B741" s="48"/>
      <c r="C741" s="48" t="s">
        <v>1062</v>
      </c>
      <c r="D741" s="49">
        <f>D742</f>
        <v>2</v>
      </c>
    </row>
    <row r="742" spans="2:5" s="11" customFormat="1" ht="13.5">
      <c r="B742" s="22"/>
      <c r="C742" s="22" t="s">
        <v>12</v>
      </c>
      <c r="D742" s="23">
        <f>D743</f>
        <v>2</v>
      </c>
      <c r="E742" s="8"/>
    </row>
    <row r="743" spans="2:5" s="11" customFormat="1" ht="13.5">
      <c r="B743" s="53"/>
      <c r="C743" s="53" t="s">
        <v>38</v>
      </c>
      <c r="D743" s="54">
        <f>D744+D745</f>
        <v>2</v>
      </c>
      <c r="E743" s="8"/>
    </row>
    <row r="744" spans="2:5" s="11" customFormat="1" ht="13.5">
      <c r="B744" s="24" t="s">
        <v>1063</v>
      </c>
      <c r="C744" s="27" t="s">
        <v>1064</v>
      </c>
      <c r="D744" s="28">
        <v>1</v>
      </c>
      <c r="E744" s="8"/>
    </row>
    <row r="745" spans="2:5" s="11" customFormat="1" ht="13.5">
      <c r="B745" s="24" t="s">
        <v>1065</v>
      </c>
      <c r="C745" s="27" t="s">
        <v>1066</v>
      </c>
      <c r="D745" s="28">
        <v>1</v>
      </c>
      <c r="E745" s="8"/>
    </row>
    <row r="746" spans="2:5" s="15" customFormat="1">
      <c r="B746" s="18"/>
      <c r="C746" s="18" t="s">
        <v>1067</v>
      </c>
      <c r="D746" s="19">
        <f>D747</f>
        <v>49136</v>
      </c>
    </row>
    <row r="747" spans="2:5" s="13" customFormat="1" ht="15.75" customHeight="1">
      <c r="B747" s="20"/>
      <c r="C747" s="26" t="s">
        <v>1068</v>
      </c>
      <c r="D747" s="21">
        <f>D748</f>
        <v>49136</v>
      </c>
    </row>
    <row r="748" spans="2:5" s="14" customFormat="1" ht="12">
      <c r="B748" s="48"/>
      <c r="C748" s="48" t="s">
        <v>1068</v>
      </c>
      <c r="D748" s="49">
        <f>D749+D755+D759</f>
        <v>49136</v>
      </c>
    </row>
    <row r="749" spans="2:5" s="11" customFormat="1" ht="13.5">
      <c r="B749" s="45"/>
      <c r="C749" s="45" t="s">
        <v>12</v>
      </c>
      <c r="D749" s="46">
        <f>D750+D753</f>
        <v>17284</v>
      </c>
      <c r="E749" s="8"/>
    </row>
    <row r="750" spans="2:5" s="11" customFormat="1" ht="13.5">
      <c r="B750" s="55"/>
      <c r="C750" s="55" t="s">
        <v>266</v>
      </c>
      <c r="D750" s="56">
        <f>SUM(D751:D752)</f>
        <v>8096.7999999999993</v>
      </c>
      <c r="E750" s="8"/>
    </row>
    <row r="751" spans="2:5" s="11" customFormat="1" ht="13.5">
      <c r="B751" s="33" t="s">
        <v>1069</v>
      </c>
      <c r="C751" s="27" t="s">
        <v>1070</v>
      </c>
      <c r="D751" s="41">
        <v>3468.4</v>
      </c>
      <c r="E751" s="8"/>
    </row>
    <row r="752" spans="2:5" s="11" customFormat="1" ht="13.5">
      <c r="B752" s="33" t="s">
        <v>1071</v>
      </c>
      <c r="C752" s="27" t="s">
        <v>1072</v>
      </c>
      <c r="D752" s="41">
        <v>4628.3999999999996</v>
      </c>
      <c r="E752" s="8"/>
    </row>
    <row r="753" spans="2:5" s="11" customFormat="1" ht="13.5">
      <c r="B753" s="55"/>
      <c r="C753" s="55" t="s">
        <v>239</v>
      </c>
      <c r="D753" s="56">
        <f>D754</f>
        <v>9187.2000000000007</v>
      </c>
      <c r="E753" s="8"/>
    </row>
    <row r="754" spans="2:5" s="11" customFormat="1" ht="13.5">
      <c r="B754" s="33" t="s">
        <v>1073</v>
      </c>
      <c r="C754" s="33" t="s">
        <v>1074</v>
      </c>
      <c r="D754" s="47">
        <v>9187.2000000000007</v>
      </c>
      <c r="E754" s="8"/>
    </row>
    <row r="755" spans="2:5" s="11" customFormat="1" ht="13.5">
      <c r="B755" s="45"/>
      <c r="C755" s="22" t="s">
        <v>244</v>
      </c>
      <c r="D755" s="46">
        <f>D756</f>
        <v>17932</v>
      </c>
      <c r="E755" s="8"/>
    </row>
    <row r="756" spans="2:5" s="11" customFormat="1" ht="13.5">
      <c r="B756" s="55"/>
      <c r="C756" s="55" t="s">
        <v>266</v>
      </c>
      <c r="D756" s="56">
        <f>SUM(D757:D758)</f>
        <v>17932</v>
      </c>
      <c r="E756" s="8"/>
    </row>
    <row r="757" spans="2:5" s="11" customFormat="1" ht="13.5">
      <c r="B757" s="33" t="s">
        <v>1075</v>
      </c>
      <c r="C757" s="33" t="s">
        <v>1076</v>
      </c>
      <c r="D757" s="32">
        <v>8966</v>
      </c>
      <c r="E757" s="8"/>
    </row>
    <row r="758" spans="2:5" s="11" customFormat="1" ht="13.5">
      <c r="B758" s="33" t="s">
        <v>1077</v>
      </c>
      <c r="C758" s="33" t="s">
        <v>1076</v>
      </c>
      <c r="D758" s="32">
        <v>8966</v>
      </c>
      <c r="E758" s="8"/>
    </row>
    <row r="759" spans="2:5" s="11" customFormat="1" ht="13.5">
      <c r="B759" s="45"/>
      <c r="C759" s="22" t="s">
        <v>54</v>
      </c>
      <c r="D759" s="46">
        <f>D760</f>
        <v>13920</v>
      </c>
      <c r="E759" s="8"/>
    </row>
    <row r="760" spans="2:5" s="11" customFormat="1" ht="13.5">
      <c r="B760" s="55"/>
      <c r="C760" s="55" t="s">
        <v>1104</v>
      </c>
      <c r="D760" s="56">
        <f>SUM(D761:D761)</f>
        <v>13920</v>
      </c>
      <c r="E760" s="8"/>
    </row>
    <row r="761" spans="2:5" s="11" customFormat="1" ht="27">
      <c r="B761" s="58" t="s">
        <v>1082</v>
      </c>
      <c r="C761" s="58" t="s">
        <v>1121</v>
      </c>
      <c r="D761" s="59">
        <v>13920</v>
      </c>
      <c r="E761" s="10" t="s">
        <v>1120</v>
      </c>
    </row>
    <row r="762" spans="2:5" ht="31.5" customHeight="1">
      <c r="B762" s="3"/>
      <c r="C762" s="2" t="s">
        <v>8</v>
      </c>
      <c r="D762" s="19">
        <f>D8+D42+D746</f>
        <v>41709513.030000001</v>
      </c>
    </row>
    <row r="764" spans="2:5">
      <c r="D764" s="4"/>
    </row>
    <row r="765" spans="2:5">
      <c r="D765" s="64" t="s">
        <v>1118</v>
      </c>
      <c r="E765" s="65">
        <v>36771427.469999999</v>
      </c>
    </row>
    <row r="766" spans="2:5">
      <c r="D766" s="64" t="s">
        <v>1119</v>
      </c>
      <c r="E766" s="65">
        <v>1013607.74</v>
      </c>
    </row>
    <row r="767" spans="2:5">
      <c r="D767" s="64" t="s">
        <v>1120</v>
      </c>
      <c r="E767" s="65">
        <f>3990999.22+13920</f>
        <v>4004919.22</v>
      </c>
    </row>
    <row r="768" spans="2:5">
      <c r="D768" s="64"/>
      <c r="E768" s="65">
        <v>-80441.399999999994</v>
      </c>
    </row>
    <row r="769" spans="4:5">
      <c r="D769" s="66"/>
      <c r="E769" s="67">
        <f>SUM(E765:E768)</f>
        <v>41709513.030000001</v>
      </c>
    </row>
    <row r="770" spans="4:5">
      <c r="D770" s="5"/>
      <c r="E770" s="57">
        <f>D762-E769</f>
        <v>0</v>
      </c>
    </row>
    <row r="772" spans="4:5">
      <c r="D772" s="6"/>
    </row>
  </sheetData>
  <autoFilter ref="B7:E762"/>
  <mergeCells count="4">
    <mergeCell ref="D1:D2"/>
    <mergeCell ref="B3:D3"/>
    <mergeCell ref="B4:D4"/>
    <mergeCell ref="B5:D5"/>
  </mergeCells>
  <printOptions horizontalCentered="1"/>
  <pageMargins left="0.39370078740157483" right="0.39370078740157483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F694"/>
  <sheetViews>
    <sheetView showGridLines="0" tabSelected="1" topLeftCell="A708" zoomScaleNormal="100" workbookViewId="0">
      <selection activeCell="B4" sqref="B4"/>
    </sheetView>
  </sheetViews>
  <sheetFormatPr baseColWidth="10" defaultRowHeight="12.75"/>
  <cols>
    <col min="1" max="1" width="3" style="1" customWidth="1"/>
    <col min="2" max="2" width="15.5703125" style="1" customWidth="1"/>
    <col min="3" max="3" width="65.85546875" style="1" customWidth="1"/>
    <col min="4" max="4" width="20.5703125" style="93" customWidth="1"/>
    <col min="5" max="16384" width="11.42578125" style="1"/>
  </cols>
  <sheetData>
    <row r="1" spans="2:4" ht="12.75" hidden="1" customHeight="1">
      <c r="D1" s="108"/>
    </row>
    <row r="2" spans="2:4" hidden="1">
      <c r="D2" s="108"/>
    </row>
    <row r="3" spans="2:4" ht="55.5" customHeight="1">
      <c r="B3" s="109" t="s">
        <v>1157</v>
      </c>
      <c r="C3" s="109"/>
      <c r="D3" s="109"/>
    </row>
    <row r="4" spans="2:4">
      <c r="B4" s="16" t="s">
        <v>2</v>
      </c>
      <c r="C4" s="16" t="s">
        <v>3</v>
      </c>
      <c r="D4" s="74" t="s">
        <v>4</v>
      </c>
    </row>
    <row r="5" spans="2:4" s="15" customFormat="1" ht="25.5">
      <c r="B5" s="18"/>
      <c r="C5" s="18" t="s">
        <v>9</v>
      </c>
      <c r="D5" s="75">
        <f>D6+D24</f>
        <v>36630001</v>
      </c>
    </row>
    <row r="6" spans="2:4" s="13" customFormat="1">
      <c r="B6" s="20"/>
      <c r="C6" s="26" t="s">
        <v>10</v>
      </c>
      <c r="D6" s="76">
        <f>D7</f>
        <v>7710001</v>
      </c>
    </row>
    <row r="7" spans="2:4" s="13" customFormat="1">
      <c r="B7" s="48"/>
      <c r="C7" s="48" t="s">
        <v>11</v>
      </c>
      <c r="D7" s="77">
        <f>D8</f>
        <v>7710001</v>
      </c>
    </row>
    <row r="8" spans="2:4" s="11" customFormat="1" ht="13.5">
      <c r="B8" s="22"/>
      <c r="C8" s="22" t="s">
        <v>12</v>
      </c>
      <c r="D8" s="78">
        <f>D9+D22</f>
        <v>7710001</v>
      </c>
    </row>
    <row r="9" spans="2:4" s="11" customFormat="1" ht="13.5">
      <c r="B9" s="53"/>
      <c r="C9" s="53" t="s">
        <v>13</v>
      </c>
      <c r="D9" s="79">
        <f>SUM(D10:D21)</f>
        <v>5110001</v>
      </c>
    </row>
    <row r="10" spans="2:4" s="11" customFormat="1" ht="13.5">
      <c r="B10" s="24" t="s">
        <v>14</v>
      </c>
      <c r="C10" s="24" t="s">
        <v>15</v>
      </c>
      <c r="D10" s="80">
        <v>600000</v>
      </c>
    </row>
    <row r="11" spans="2:4" s="11" customFormat="1" ht="13.5">
      <c r="B11" s="24" t="s">
        <v>16</v>
      </c>
      <c r="C11" s="24" t="s">
        <v>17</v>
      </c>
      <c r="D11" s="80">
        <v>500000</v>
      </c>
    </row>
    <row r="12" spans="2:4" s="11" customFormat="1" ht="13.5">
      <c r="B12" s="24" t="s">
        <v>18</v>
      </c>
      <c r="C12" s="24" t="s">
        <v>19</v>
      </c>
      <c r="D12" s="80">
        <v>250000</v>
      </c>
    </row>
    <row r="13" spans="2:4" s="11" customFormat="1" ht="13.5">
      <c r="B13" s="24" t="s">
        <v>20</v>
      </c>
      <c r="C13" s="24" t="s">
        <v>21</v>
      </c>
      <c r="D13" s="80">
        <v>1600000</v>
      </c>
    </row>
    <row r="14" spans="2:4" s="11" customFormat="1" ht="13.5">
      <c r="B14" s="24" t="s">
        <v>22</v>
      </c>
      <c r="C14" s="24" t="s">
        <v>23</v>
      </c>
      <c r="D14" s="80">
        <v>465000</v>
      </c>
    </row>
    <row r="15" spans="2:4" s="11" customFormat="1" ht="13.5">
      <c r="B15" s="24" t="s">
        <v>24</v>
      </c>
      <c r="C15" s="24" t="s">
        <v>25</v>
      </c>
      <c r="D15" s="80">
        <v>550000</v>
      </c>
    </row>
    <row r="16" spans="2:4" s="11" customFormat="1" ht="13.5">
      <c r="B16" s="24" t="s">
        <v>26</v>
      </c>
      <c r="C16" s="24" t="s">
        <v>27</v>
      </c>
      <c r="D16" s="80">
        <v>700000</v>
      </c>
    </row>
    <row r="17" spans="2:4" s="11" customFormat="1" ht="27">
      <c r="B17" s="24" t="s">
        <v>28</v>
      </c>
      <c r="C17" s="24" t="s">
        <v>29</v>
      </c>
      <c r="D17" s="80">
        <v>1</v>
      </c>
    </row>
    <row r="18" spans="2:4" s="11" customFormat="1" ht="27">
      <c r="B18" s="24" t="s">
        <v>30</v>
      </c>
      <c r="C18" s="24" t="s">
        <v>31</v>
      </c>
      <c r="D18" s="80">
        <v>25000</v>
      </c>
    </row>
    <row r="19" spans="2:4" s="11" customFormat="1" ht="13.5">
      <c r="B19" s="24" t="s">
        <v>32</v>
      </c>
      <c r="C19" s="24" t="s">
        <v>33</v>
      </c>
      <c r="D19" s="80">
        <v>170000</v>
      </c>
    </row>
    <row r="20" spans="2:4" s="11" customFormat="1" ht="13.5">
      <c r="B20" s="24" t="s">
        <v>34</v>
      </c>
      <c r="C20" s="24" t="s">
        <v>35</v>
      </c>
      <c r="D20" s="80">
        <v>220000</v>
      </c>
    </row>
    <row r="21" spans="2:4" s="11" customFormat="1" ht="13.5">
      <c r="B21" s="24" t="s">
        <v>36</v>
      </c>
      <c r="C21" s="24" t="s">
        <v>37</v>
      </c>
      <c r="D21" s="80">
        <v>30000</v>
      </c>
    </row>
    <row r="22" spans="2:4" s="11" customFormat="1" ht="13.5">
      <c r="B22" s="53"/>
      <c r="C22" s="53" t="s">
        <v>38</v>
      </c>
      <c r="D22" s="79">
        <f>SUM(D23:D23)</f>
        <v>2600000</v>
      </c>
    </row>
    <row r="23" spans="2:4" s="11" customFormat="1" ht="13.5">
      <c r="B23" s="24" t="s">
        <v>39</v>
      </c>
      <c r="C23" s="24" t="s">
        <v>40</v>
      </c>
      <c r="D23" s="80">
        <v>2600000</v>
      </c>
    </row>
    <row r="24" spans="2:4" s="13" customFormat="1">
      <c r="B24" s="20"/>
      <c r="C24" s="26" t="s">
        <v>41</v>
      </c>
      <c r="D24" s="76">
        <f>D25</f>
        <v>28920000</v>
      </c>
    </row>
    <row r="25" spans="2:4" s="13" customFormat="1">
      <c r="B25" s="48"/>
      <c r="C25" s="48" t="s">
        <v>41</v>
      </c>
      <c r="D25" s="77">
        <f>D26+D34</f>
        <v>28920000</v>
      </c>
    </row>
    <row r="26" spans="2:4" s="11" customFormat="1" ht="13.5">
      <c r="B26" s="22"/>
      <c r="C26" s="22" t="s">
        <v>12</v>
      </c>
      <c r="D26" s="78">
        <f>D27</f>
        <v>27070000</v>
      </c>
    </row>
    <row r="27" spans="2:4" s="11" customFormat="1" ht="13.5">
      <c r="B27" s="53"/>
      <c r="C27" s="53" t="s">
        <v>13</v>
      </c>
      <c r="D27" s="79">
        <f>SUM(D28:D33)</f>
        <v>27070000</v>
      </c>
    </row>
    <row r="28" spans="2:4" s="11" customFormat="1" ht="13.5">
      <c r="B28" s="24" t="s">
        <v>42</v>
      </c>
      <c r="C28" s="24" t="s">
        <v>43</v>
      </c>
      <c r="D28" s="80">
        <v>6000000</v>
      </c>
    </row>
    <row r="29" spans="2:4" s="11" customFormat="1" ht="13.5">
      <c r="B29" s="24" t="s">
        <v>44</v>
      </c>
      <c r="C29" s="24" t="s">
        <v>45</v>
      </c>
      <c r="D29" s="80">
        <v>10000000</v>
      </c>
    </row>
    <row r="30" spans="2:4" s="11" customFormat="1" ht="13.5">
      <c r="B30" s="24" t="s">
        <v>46</v>
      </c>
      <c r="C30" s="24" t="s">
        <v>47</v>
      </c>
      <c r="D30" s="80">
        <v>2500000</v>
      </c>
    </row>
    <row r="31" spans="2:4" s="11" customFormat="1" ht="13.5">
      <c r="B31" s="24" t="s">
        <v>48</v>
      </c>
      <c r="C31" s="24" t="s">
        <v>49</v>
      </c>
      <c r="D31" s="80">
        <v>70000</v>
      </c>
    </row>
    <row r="32" spans="2:4" s="11" customFormat="1" ht="13.5">
      <c r="B32" s="24" t="s">
        <v>50</v>
      </c>
      <c r="C32" s="24" t="s">
        <v>51</v>
      </c>
      <c r="D32" s="80">
        <v>2500000</v>
      </c>
    </row>
    <row r="33" spans="2:4" s="11" customFormat="1" ht="13.5">
      <c r="B33" s="24" t="s">
        <v>52</v>
      </c>
      <c r="C33" s="24" t="s">
        <v>53</v>
      </c>
      <c r="D33" s="80">
        <v>6000000</v>
      </c>
    </row>
    <row r="34" spans="2:4" s="11" customFormat="1" ht="13.5">
      <c r="B34" s="22"/>
      <c r="C34" s="22" t="s">
        <v>54</v>
      </c>
      <c r="D34" s="78">
        <f>D35+D37</f>
        <v>1850000</v>
      </c>
    </row>
    <row r="35" spans="2:4" s="11" customFormat="1" ht="13.5">
      <c r="B35" s="53"/>
      <c r="C35" s="53" t="s">
        <v>13</v>
      </c>
      <c r="D35" s="79">
        <f>D36</f>
        <v>250000</v>
      </c>
    </row>
    <row r="36" spans="2:4" s="11" customFormat="1" ht="13.5">
      <c r="B36" s="24" t="s">
        <v>55</v>
      </c>
      <c r="C36" s="24" t="s">
        <v>56</v>
      </c>
      <c r="D36" s="80">
        <v>250000</v>
      </c>
    </row>
    <row r="37" spans="2:4" s="11" customFormat="1" ht="13.5">
      <c r="B37" s="53"/>
      <c r="C37" s="53" t="s">
        <v>38</v>
      </c>
      <c r="D37" s="79">
        <f>D38</f>
        <v>1600000</v>
      </c>
    </row>
    <row r="38" spans="2:4" s="11" customFormat="1" ht="13.5">
      <c r="B38" s="24" t="s">
        <v>57</v>
      </c>
      <c r="C38" s="24" t="s">
        <v>58</v>
      </c>
      <c r="D38" s="80">
        <v>1600000</v>
      </c>
    </row>
    <row r="39" spans="2:4" s="15" customFormat="1" ht="19.5" customHeight="1">
      <c r="B39" s="18"/>
      <c r="C39" s="18" t="s">
        <v>59</v>
      </c>
      <c r="D39" s="75">
        <f>D40+D442+D489+D509+D567+D673</f>
        <v>4818108.1400000006</v>
      </c>
    </row>
    <row r="40" spans="2:4" s="13" customFormat="1" ht="17.25" customHeight="1">
      <c r="B40" s="20"/>
      <c r="C40" s="26" t="s">
        <v>60</v>
      </c>
      <c r="D40" s="76">
        <f>D41+D329+D423</f>
        <v>1884781.84</v>
      </c>
    </row>
    <row r="41" spans="2:4" s="14" customFormat="1" ht="12">
      <c r="B41" s="48"/>
      <c r="C41" s="48" t="s">
        <v>61</v>
      </c>
      <c r="D41" s="77">
        <f>D42+D135+D314</f>
        <v>842888.87</v>
      </c>
    </row>
    <row r="42" spans="2:4" s="11" customFormat="1" ht="13.5">
      <c r="B42" s="22"/>
      <c r="C42" s="22" t="s">
        <v>62</v>
      </c>
      <c r="D42" s="78">
        <f>D43+D128+D131+D133</f>
        <v>363964.1</v>
      </c>
    </row>
    <row r="43" spans="2:4" s="11" customFormat="1" ht="13.5">
      <c r="B43" s="53"/>
      <c r="C43" s="53" t="s">
        <v>38</v>
      </c>
      <c r="D43" s="79">
        <f>SUM(D44:D127)</f>
        <v>281192.88</v>
      </c>
    </row>
    <row r="44" spans="2:4" s="11" customFormat="1" ht="13.5">
      <c r="B44" s="24" t="s">
        <v>63</v>
      </c>
      <c r="C44" s="27" t="s">
        <v>64</v>
      </c>
      <c r="D44" s="81">
        <v>1</v>
      </c>
    </row>
    <row r="45" spans="2:4" s="11" customFormat="1" ht="27">
      <c r="B45" s="24" t="s">
        <v>65</v>
      </c>
      <c r="C45" s="27" t="s">
        <v>66</v>
      </c>
      <c r="D45" s="81">
        <v>1</v>
      </c>
    </row>
    <row r="46" spans="2:4" s="11" customFormat="1" ht="13.5">
      <c r="B46" s="24" t="s">
        <v>67</v>
      </c>
      <c r="C46" s="27" t="s">
        <v>68</v>
      </c>
      <c r="D46" s="81">
        <v>1</v>
      </c>
    </row>
    <row r="47" spans="2:4" s="11" customFormat="1" ht="27">
      <c r="B47" s="24" t="s">
        <v>69</v>
      </c>
      <c r="C47" s="27" t="s">
        <v>70</v>
      </c>
      <c r="D47" s="81">
        <v>1</v>
      </c>
    </row>
    <row r="48" spans="2:4" s="11" customFormat="1" ht="13.5">
      <c r="B48" s="24" t="s">
        <v>71</v>
      </c>
      <c r="C48" s="27" t="s">
        <v>72</v>
      </c>
      <c r="D48" s="81">
        <v>2000</v>
      </c>
    </row>
    <row r="49" spans="2:4" s="11" customFormat="1" ht="13.5">
      <c r="B49" s="24" t="s">
        <v>73</v>
      </c>
      <c r="C49" s="27" t="s">
        <v>74</v>
      </c>
      <c r="D49" s="81">
        <v>2000</v>
      </c>
    </row>
    <row r="50" spans="2:4" s="11" customFormat="1" ht="13.5">
      <c r="B50" s="24" t="s">
        <v>77</v>
      </c>
      <c r="C50" s="27" t="s">
        <v>78</v>
      </c>
      <c r="D50" s="81">
        <v>300</v>
      </c>
    </row>
    <row r="51" spans="2:4" s="11" customFormat="1" ht="13.5">
      <c r="B51" s="24" t="s">
        <v>79</v>
      </c>
      <c r="C51" s="27" t="s">
        <v>80</v>
      </c>
      <c r="D51" s="81">
        <v>999</v>
      </c>
    </row>
    <row r="52" spans="2:4" s="11" customFormat="1" ht="13.5">
      <c r="B52" s="24" t="s">
        <v>81</v>
      </c>
      <c r="C52" s="27" t="s">
        <v>82</v>
      </c>
      <c r="D52" s="81">
        <v>1000</v>
      </c>
    </row>
    <row r="53" spans="2:4" s="11" customFormat="1" ht="13.5">
      <c r="B53" s="24" t="s">
        <v>83</v>
      </c>
      <c r="C53" s="27" t="s">
        <v>84</v>
      </c>
      <c r="D53" s="81">
        <v>1</v>
      </c>
    </row>
    <row r="54" spans="2:4" s="11" customFormat="1" ht="13.5">
      <c r="B54" s="24" t="s">
        <v>85</v>
      </c>
      <c r="C54" s="27" t="s">
        <v>86</v>
      </c>
      <c r="D54" s="81">
        <v>1</v>
      </c>
    </row>
    <row r="55" spans="2:4" s="11" customFormat="1" ht="13.5">
      <c r="B55" s="24" t="s">
        <v>87</v>
      </c>
      <c r="C55" s="27" t="s">
        <v>88</v>
      </c>
      <c r="D55" s="81">
        <v>1</v>
      </c>
    </row>
    <row r="56" spans="2:4" s="11" customFormat="1" ht="13.5">
      <c r="B56" s="24" t="s">
        <v>89</v>
      </c>
      <c r="C56" s="27" t="s">
        <v>90</v>
      </c>
      <c r="D56" s="81">
        <v>1</v>
      </c>
    </row>
    <row r="57" spans="2:4" s="11" customFormat="1" ht="13.5">
      <c r="B57" s="24" t="s">
        <v>91</v>
      </c>
      <c r="C57" s="27" t="s">
        <v>92</v>
      </c>
      <c r="D57" s="81">
        <v>1</v>
      </c>
    </row>
    <row r="58" spans="2:4" s="11" customFormat="1" ht="13.5">
      <c r="B58" s="24" t="s">
        <v>93</v>
      </c>
      <c r="C58" s="27" t="s">
        <v>94</v>
      </c>
      <c r="D58" s="81">
        <v>1</v>
      </c>
    </row>
    <row r="59" spans="2:4" s="11" customFormat="1" ht="13.5">
      <c r="B59" s="24" t="s">
        <v>95</v>
      </c>
      <c r="C59" s="27" t="s">
        <v>96</v>
      </c>
      <c r="D59" s="81">
        <v>1</v>
      </c>
    </row>
    <row r="60" spans="2:4" s="11" customFormat="1" ht="13.5">
      <c r="B60" s="24" t="s">
        <v>97</v>
      </c>
      <c r="C60" s="27" t="s">
        <v>98</v>
      </c>
      <c r="D60" s="81">
        <v>1</v>
      </c>
    </row>
    <row r="61" spans="2:4" s="11" customFormat="1" ht="13.5">
      <c r="B61" s="24" t="s">
        <v>99</v>
      </c>
      <c r="C61" s="27" t="s">
        <v>100</v>
      </c>
      <c r="D61" s="81">
        <v>1</v>
      </c>
    </row>
    <row r="62" spans="2:4" s="11" customFormat="1" ht="13.5">
      <c r="B62" s="24" t="s">
        <v>101</v>
      </c>
      <c r="C62" s="27" t="s">
        <v>102</v>
      </c>
      <c r="D62" s="81">
        <v>1</v>
      </c>
    </row>
    <row r="63" spans="2:4" s="11" customFormat="1" ht="13.5">
      <c r="B63" s="24" t="s">
        <v>103</v>
      </c>
      <c r="C63" s="27" t="s">
        <v>104</v>
      </c>
      <c r="D63" s="81">
        <v>3480</v>
      </c>
    </row>
    <row r="64" spans="2:4" s="11" customFormat="1" ht="13.5">
      <c r="B64" s="24" t="s">
        <v>105</v>
      </c>
      <c r="C64" s="29" t="s">
        <v>106</v>
      </c>
      <c r="D64" s="81">
        <v>1</v>
      </c>
    </row>
    <row r="65" spans="2:4" s="11" customFormat="1" ht="13.5">
      <c r="B65" s="24" t="s">
        <v>107</v>
      </c>
      <c r="C65" s="27" t="s">
        <v>108</v>
      </c>
      <c r="D65" s="81">
        <v>1</v>
      </c>
    </row>
    <row r="66" spans="2:4" s="11" customFormat="1" ht="13.5">
      <c r="B66" s="24" t="s">
        <v>111</v>
      </c>
      <c r="C66" s="27" t="s">
        <v>112</v>
      </c>
      <c r="D66" s="81">
        <v>1</v>
      </c>
    </row>
    <row r="67" spans="2:4" s="11" customFormat="1" ht="13.5">
      <c r="B67" s="24" t="s">
        <v>113</v>
      </c>
      <c r="C67" s="27" t="s">
        <v>114</v>
      </c>
      <c r="D67" s="81">
        <v>1</v>
      </c>
    </row>
    <row r="68" spans="2:4" s="11" customFormat="1" ht="13.5">
      <c r="B68" s="24" t="s">
        <v>117</v>
      </c>
      <c r="C68" s="27" t="s">
        <v>118</v>
      </c>
      <c r="D68" s="81">
        <v>532.5</v>
      </c>
    </row>
    <row r="69" spans="2:4" s="11" customFormat="1" ht="13.5">
      <c r="B69" s="24" t="s">
        <v>119</v>
      </c>
      <c r="C69" s="27" t="s">
        <v>120</v>
      </c>
      <c r="D69" s="81">
        <v>1</v>
      </c>
    </row>
    <row r="70" spans="2:4" s="11" customFormat="1" ht="13.5">
      <c r="B70" s="24" t="s">
        <v>123</v>
      </c>
      <c r="C70" s="27" t="s">
        <v>124</v>
      </c>
      <c r="D70" s="81">
        <v>1</v>
      </c>
    </row>
    <row r="71" spans="2:4" s="11" customFormat="1" ht="13.5">
      <c r="B71" s="24" t="s">
        <v>125</v>
      </c>
      <c r="C71" s="27" t="s">
        <v>126</v>
      </c>
      <c r="D71" s="81">
        <v>1</v>
      </c>
    </row>
    <row r="72" spans="2:4" s="11" customFormat="1" ht="13.5">
      <c r="B72" s="24" t="s">
        <v>127</v>
      </c>
      <c r="C72" s="27" t="s">
        <v>128</v>
      </c>
      <c r="D72" s="81">
        <v>1</v>
      </c>
    </row>
    <row r="73" spans="2:4" s="11" customFormat="1" ht="13.5">
      <c r="B73" s="24" t="s">
        <v>129</v>
      </c>
      <c r="C73" s="27" t="s">
        <v>130</v>
      </c>
      <c r="D73" s="81">
        <v>1</v>
      </c>
    </row>
    <row r="74" spans="2:4" s="11" customFormat="1" ht="13.5">
      <c r="B74" s="24" t="s">
        <v>131</v>
      </c>
      <c r="C74" s="27" t="s">
        <v>132</v>
      </c>
      <c r="D74" s="81">
        <v>1</v>
      </c>
    </row>
    <row r="75" spans="2:4" s="11" customFormat="1" ht="13.5">
      <c r="B75" s="24" t="s">
        <v>133</v>
      </c>
      <c r="C75" s="27" t="s">
        <v>134</v>
      </c>
      <c r="D75" s="81">
        <v>1</v>
      </c>
    </row>
    <row r="76" spans="2:4" s="11" customFormat="1" ht="13.5">
      <c r="B76" s="24" t="s">
        <v>135</v>
      </c>
      <c r="C76" s="27" t="s">
        <v>136</v>
      </c>
      <c r="D76" s="81">
        <v>1</v>
      </c>
    </row>
    <row r="77" spans="2:4" s="11" customFormat="1" ht="13.5">
      <c r="B77" s="24" t="s">
        <v>137</v>
      </c>
      <c r="C77" s="27" t="s">
        <v>138</v>
      </c>
      <c r="D77" s="81">
        <v>1</v>
      </c>
    </row>
    <row r="78" spans="2:4" s="11" customFormat="1" ht="13.5">
      <c r="B78" s="24" t="s">
        <v>139</v>
      </c>
      <c r="C78" s="27" t="s">
        <v>140</v>
      </c>
      <c r="D78" s="81">
        <v>1</v>
      </c>
    </row>
    <row r="79" spans="2:4" s="11" customFormat="1" ht="27">
      <c r="B79" s="24" t="s">
        <v>141</v>
      </c>
      <c r="C79" s="27" t="s">
        <v>142</v>
      </c>
      <c r="D79" s="81">
        <v>774.78</v>
      </c>
    </row>
    <row r="80" spans="2:4" s="11" customFormat="1" ht="13.5">
      <c r="B80" s="24" t="s">
        <v>143</v>
      </c>
      <c r="C80" s="27" t="s">
        <v>144</v>
      </c>
      <c r="D80" s="81">
        <v>500</v>
      </c>
    </row>
    <row r="81" spans="2:4" s="11" customFormat="1" ht="13.5">
      <c r="B81" s="24" t="s">
        <v>145</v>
      </c>
      <c r="C81" s="27" t="s">
        <v>146</v>
      </c>
      <c r="D81" s="81">
        <v>212906.89</v>
      </c>
    </row>
    <row r="82" spans="2:4" s="11" customFormat="1" ht="27">
      <c r="B82" s="24" t="s">
        <v>147</v>
      </c>
      <c r="C82" s="27" t="s">
        <v>148</v>
      </c>
      <c r="D82" s="81">
        <v>515</v>
      </c>
    </row>
    <row r="83" spans="2:4" s="11" customFormat="1" ht="13.5">
      <c r="B83" s="24" t="s">
        <v>149</v>
      </c>
      <c r="C83" s="27" t="s">
        <v>150</v>
      </c>
      <c r="D83" s="81">
        <v>600</v>
      </c>
    </row>
    <row r="84" spans="2:4" s="11" customFormat="1" ht="13.5">
      <c r="B84" s="24" t="s">
        <v>151</v>
      </c>
      <c r="C84" s="27" t="s">
        <v>152</v>
      </c>
      <c r="D84" s="81">
        <v>1</v>
      </c>
    </row>
    <row r="85" spans="2:4" s="11" customFormat="1" ht="13.5">
      <c r="B85" s="24" t="s">
        <v>153</v>
      </c>
      <c r="C85" s="27" t="s">
        <v>154</v>
      </c>
      <c r="D85" s="81">
        <v>1</v>
      </c>
    </row>
    <row r="86" spans="2:4" s="11" customFormat="1" ht="13.5">
      <c r="B86" s="24" t="s">
        <v>155</v>
      </c>
      <c r="C86" s="27" t="s">
        <v>156</v>
      </c>
      <c r="D86" s="81">
        <v>1</v>
      </c>
    </row>
    <row r="87" spans="2:4" s="11" customFormat="1" ht="13.5">
      <c r="B87" s="24" t="s">
        <v>157</v>
      </c>
      <c r="C87" s="27" t="s">
        <v>158</v>
      </c>
      <c r="D87" s="81">
        <v>1</v>
      </c>
    </row>
    <row r="88" spans="2:4" s="11" customFormat="1" ht="13.5">
      <c r="B88" s="24" t="s">
        <v>159</v>
      </c>
      <c r="C88" s="27" t="s">
        <v>160</v>
      </c>
      <c r="D88" s="81">
        <v>1</v>
      </c>
    </row>
    <row r="89" spans="2:4" s="11" customFormat="1" ht="13.5">
      <c r="B89" s="24" t="s">
        <v>161</v>
      </c>
      <c r="C89" s="27" t="s">
        <v>162</v>
      </c>
      <c r="D89" s="81">
        <v>1</v>
      </c>
    </row>
    <row r="90" spans="2:4" s="11" customFormat="1" ht="13.5">
      <c r="B90" s="24" t="s">
        <v>163</v>
      </c>
      <c r="C90" s="27" t="s">
        <v>164</v>
      </c>
      <c r="D90" s="81">
        <v>17915.13</v>
      </c>
    </row>
    <row r="91" spans="2:4" s="11" customFormat="1" ht="13.5">
      <c r="B91" s="24" t="s">
        <v>165</v>
      </c>
      <c r="C91" s="27" t="s">
        <v>166</v>
      </c>
      <c r="D91" s="81">
        <v>400</v>
      </c>
    </row>
    <row r="92" spans="2:4" s="11" customFormat="1" ht="13.5">
      <c r="B92" s="24" t="s">
        <v>167</v>
      </c>
      <c r="C92" s="27" t="s">
        <v>168</v>
      </c>
      <c r="D92" s="81">
        <v>400</v>
      </c>
    </row>
    <row r="93" spans="2:4" s="11" customFormat="1" ht="13.5">
      <c r="B93" s="24" t="s">
        <v>169</v>
      </c>
      <c r="C93" s="27" t="s">
        <v>170</v>
      </c>
      <c r="D93" s="81">
        <v>400</v>
      </c>
    </row>
    <row r="94" spans="2:4" s="11" customFormat="1" ht="13.5">
      <c r="B94" s="24" t="s">
        <v>171</v>
      </c>
      <c r="C94" s="27" t="s">
        <v>172</v>
      </c>
      <c r="D94" s="81">
        <v>1</v>
      </c>
    </row>
    <row r="95" spans="2:4" s="11" customFormat="1" ht="13.5">
      <c r="B95" s="24" t="s">
        <v>173</v>
      </c>
      <c r="C95" s="27" t="s">
        <v>174</v>
      </c>
      <c r="D95" s="81">
        <v>774.78</v>
      </c>
    </row>
    <row r="96" spans="2:4" s="11" customFormat="1" ht="13.5">
      <c r="B96" s="24" t="s">
        <v>175</v>
      </c>
      <c r="C96" s="27" t="s">
        <v>176</v>
      </c>
      <c r="D96" s="81">
        <v>2750</v>
      </c>
    </row>
    <row r="97" spans="2:4" s="11" customFormat="1" ht="13.5">
      <c r="B97" s="24" t="s">
        <v>177</v>
      </c>
      <c r="C97" s="27" t="s">
        <v>178</v>
      </c>
      <c r="D97" s="81">
        <v>515</v>
      </c>
    </row>
    <row r="98" spans="2:4" s="11" customFormat="1" ht="13.5">
      <c r="B98" s="24" t="s">
        <v>179</v>
      </c>
      <c r="C98" s="27" t="s">
        <v>180</v>
      </c>
      <c r="D98" s="81">
        <v>800</v>
      </c>
    </row>
    <row r="99" spans="2:4" s="11" customFormat="1" ht="13.5">
      <c r="B99" s="24" t="s">
        <v>181</v>
      </c>
      <c r="C99" s="27" t="s">
        <v>182</v>
      </c>
      <c r="D99" s="81">
        <v>1</v>
      </c>
    </row>
    <row r="100" spans="2:4" s="11" customFormat="1" ht="13.5">
      <c r="B100" s="24" t="s">
        <v>183</v>
      </c>
      <c r="C100" s="27" t="s">
        <v>184</v>
      </c>
      <c r="D100" s="81">
        <v>4250</v>
      </c>
    </row>
    <row r="101" spans="2:4" s="11" customFormat="1" ht="13.5">
      <c r="B101" s="24" t="s">
        <v>185</v>
      </c>
      <c r="C101" s="27" t="s">
        <v>186</v>
      </c>
      <c r="D101" s="81">
        <v>3598</v>
      </c>
    </row>
    <row r="102" spans="2:4" s="11" customFormat="1" ht="13.5">
      <c r="B102" s="24" t="s">
        <v>187</v>
      </c>
      <c r="C102" s="27" t="s">
        <v>188</v>
      </c>
      <c r="D102" s="81">
        <v>1945.14</v>
      </c>
    </row>
    <row r="103" spans="2:4" s="11" customFormat="1" ht="13.5">
      <c r="B103" s="24" t="s">
        <v>189</v>
      </c>
      <c r="C103" s="27" t="s">
        <v>190</v>
      </c>
      <c r="D103" s="81">
        <v>1799</v>
      </c>
    </row>
    <row r="104" spans="2:4" s="11" customFormat="1" ht="13.5">
      <c r="B104" s="24" t="s">
        <v>191</v>
      </c>
      <c r="C104" s="27" t="s">
        <v>72</v>
      </c>
      <c r="D104" s="81">
        <v>3500</v>
      </c>
    </row>
    <row r="105" spans="2:4" s="11" customFormat="1" ht="13.5">
      <c r="B105" s="24" t="s">
        <v>192</v>
      </c>
      <c r="C105" s="27" t="s">
        <v>193</v>
      </c>
      <c r="D105" s="81">
        <v>1000</v>
      </c>
    </row>
    <row r="106" spans="2:4" s="11" customFormat="1" ht="13.5">
      <c r="B106" s="24" t="s">
        <v>194</v>
      </c>
      <c r="C106" s="27" t="s">
        <v>195</v>
      </c>
      <c r="D106" s="81">
        <v>400</v>
      </c>
    </row>
    <row r="107" spans="2:4" s="11" customFormat="1" ht="13.5">
      <c r="B107" s="24" t="s">
        <v>196</v>
      </c>
      <c r="C107" s="27" t="s">
        <v>197</v>
      </c>
      <c r="D107" s="81">
        <v>400</v>
      </c>
    </row>
    <row r="108" spans="2:4" s="11" customFormat="1" ht="13.5">
      <c r="B108" s="24" t="s">
        <v>198</v>
      </c>
      <c r="C108" s="27" t="s">
        <v>199</v>
      </c>
      <c r="D108" s="81">
        <v>1000</v>
      </c>
    </row>
    <row r="109" spans="2:4" s="11" customFormat="1" ht="13.5">
      <c r="B109" s="24" t="s">
        <v>200</v>
      </c>
      <c r="C109" s="27" t="s">
        <v>201</v>
      </c>
      <c r="D109" s="81">
        <v>1500</v>
      </c>
    </row>
    <row r="110" spans="2:4" s="11" customFormat="1" ht="13.5">
      <c r="B110" s="24" t="s">
        <v>202</v>
      </c>
      <c r="C110" s="27" t="s">
        <v>203</v>
      </c>
      <c r="D110" s="81">
        <v>100</v>
      </c>
    </row>
    <row r="111" spans="2:4" s="11" customFormat="1" ht="13.5">
      <c r="B111" s="24" t="s">
        <v>204</v>
      </c>
      <c r="C111" s="27" t="s">
        <v>205</v>
      </c>
      <c r="D111" s="81">
        <v>100</v>
      </c>
    </row>
    <row r="112" spans="2:4" s="11" customFormat="1" ht="13.5">
      <c r="B112" s="24" t="s">
        <v>206</v>
      </c>
      <c r="C112" s="27" t="s">
        <v>207</v>
      </c>
      <c r="D112" s="81">
        <v>700</v>
      </c>
    </row>
    <row r="113" spans="2:4" s="11" customFormat="1" ht="13.5">
      <c r="B113" s="24" t="s">
        <v>208</v>
      </c>
      <c r="C113" s="27" t="s">
        <v>94</v>
      </c>
      <c r="D113" s="81">
        <v>2177.66</v>
      </c>
    </row>
    <row r="114" spans="2:4" s="11" customFormat="1" ht="13.5">
      <c r="B114" s="24" t="s">
        <v>209</v>
      </c>
      <c r="C114" s="27" t="s">
        <v>210</v>
      </c>
      <c r="D114" s="81">
        <v>3480</v>
      </c>
    </row>
    <row r="115" spans="2:4" s="11" customFormat="1" ht="13.5">
      <c r="B115" s="24" t="s">
        <v>211</v>
      </c>
      <c r="C115" s="27" t="s">
        <v>212</v>
      </c>
      <c r="D115" s="81">
        <v>4250</v>
      </c>
    </row>
    <row r="116" spans="2:4" s="11" customFormat="1" ht="13.5">
      <c r="B116" s="24" t="s">
        <v>213</v>
      </c>
      <c r="C116" s="27" t="s">
        <v>214</v>
      </c>
      <c r="D116" s="81">
        <v>1</v>
      </c>
    </row>
    <row r="117" spans="2:4" s="11" customFormat="1" ht="13.5">
      <c r="B117" s="24" t="s">
        <v>215</v>
      </c>
      <c r="C117" s="27" t="s">
        <v>216</v>
      </c>
      <c r="D117" s="81">
        <v>1</v>
      </c>
    </row>
    <row r="118" spans="2:4" s="11" customFormat="1" ht="13.5">
      <c r="B118" s="24" t="s">
        <v>217</v>
      </c>
      <c r="C118" s="27" t="s">
        <v>218</v>
      </c>
      <c r="D118" s="81">
        <v>1</v>
      </c>
    </row>
    <row r="119" spans="2:4" s="11" customFormat="1" ht="13.5">
      <c r="B119" s="24" t="s">
        <v>219</v>
      </c>
      <c r="C119" s="27" t="s">
        <v>220</v>
      </c>
      <c r="D119" s="81">
        <v>1</v>
      </c>
    </row>
    <row r="120" spans="2:4" s="11" customFormat="1" ht="13.5">
      <c r="B120" s="24" t="s">
        <v>223</v>
      </c>
      <c r="C120" s="27" t="s">
        <v>224</v>
      </c>
      <c r="D120" s="81">
        <v>500</v>
      </c>
    </row>
    <row r="121" spans="2:4" s="11" customFormat="1" ht="13.5">
      <c r="B121" s="24" t="s">
        <v>225</v>
      </c>
      <c r="C121" s="27" t="s">
        <v>226</v>
      </c>
      <c r="D121" s="81">
        <v>665</v>
      </c>
    </row>
    <row r="122" spans="2:4" s="11" customFormat="1" ht="13.5">
      <c r="B122" s="24" t="s">
        <v>227</v>
      </c>
      <c r="C122" s="27" t="s">
        <v>228</v>
      </c>
      <c r="D122" s="81">
        <v>220</v>
      </c>
    </row>
    <row r="123" spans="2:4" s="11" customFormat="1" ht="13.5">
      <c r="B123" s="24" t="s">
        <v>229</v>
      </c>
      <c r="C123" s="27" t="s">
        <v>230</v>
      </c>
      <c r="D123" s="81">
        <v>1</v>
      </c>
    </row>
    <row r="124" spans="2:4" s="11" customFormat="1" ht="13.5">
      <c r="B124" s="24" t="s">
        <v>231</v>
      </c>
      <c r="C124" s="27" t="s">
        <v>232</v>
      </c>
      <c r="D124" s="81">
        <v>1</v>
      </c>
    </row>
    <row r="125" spans="2:4" s="11" customFormat="1" ht="13.5">
      <c r="B125" s="24" t="s">
        <v>233</v>
      </c>
      <c r="C125" s="27" t="s">
        <v>234</v>
      </c>
      <c r="D125" s="81">
        <v>1</v>
      </c>
    </row>
    <row r="126" spans="2:4" s="11" customFormat="1" ht="13.5">
      <c r="B126" s="24" t="s">
        <v>235</v>
      </c>
      <c r="C126" s="27" t="s">
        <v>236</v>
      </c>
      <c r="D126" s="81">
        <v>1</v>
      </c>
    </row>
    <row r="127" spans="2:4" s="11" customFormat="1" ht="13.5">
      <c r="B127" s="24" t="s">
        <v>237</v>
      </c>
      <c r="C127" s="27" t="s">
        <v>238</v>
      </c>
      <c r="D127" s="81">
        <v>1</v>
      </c>
    </row>
    <row r="128" spans="2:4" s="11" customFormat="1" ht="13.5">
      <c r="B128" s="53"/>
      <c r="C128" s="53" t="s">
        <v>239</v>
      </c>
      <c r="D128" s="79">
        <f>SUM(D129:D130)</f>
        <v>9691.2200000000012</v>
      </c>
    </row>
    <row r="129" spans="2:6" s="11" customFormat="1" ht="13.5">
      <c r="B129" s="24" t="s">
        <v>240</v>
      </c>
      <c r="C129" s="24" t="s">
        <v>241</v>
      </c>
      <c r="D129" s="80">
        <v>4478.3900000000003</v>
      </c>
    </row>
    <row r="130" spans="2:6" s="11" customFormat="1" ht="13.5">
      <c r="B130" s="24" t="s">
        <v>242</v>
      </c>
      <c r="C130" s="24" t="s">
        <v>243</v>
      </c>
      <c r="D130" s="82">
        <v>5212.83</v>
      </c>
    </row>
    <row r="131" spans="2:6" s="11" customFormat="1" ht="13.5">
      <c r="B131" s="53"/>
      <c r="C131" s="53" t="s">
        <v>1079</v>
      </c>
      <c r="D131" s="79">
        <f>D132</f>
        <v>44080</v>
      </c>
    </row>
    <row r="132" spans="2:6" s="11" customFormat="1" ht="13.5">
      <c r="B132" s="24" t="s">
        <v>1080</v>
      </c>
      <c r="C132" s="24" t="s">
        <v>1081</v>
      </c>
      <c r="D132" s="82">
        <v>44080</v>
      </c>
    </row>
    <row r="133" spans="2:6" s="11" customFormat="1" ht="13.5">
      <c r="B133" s="53"/>
      <c r="C133" s="53" t="s">
        <v>1104</v>
      </c>
      <c r="D133" s="79">
        <f>D134</f>
        <v>29000</v>
      </c>
    </row>
    <row r="134" spans="2:6" s="11" customFormat="1" ht="13.5">
      <c r="B134" s="24" t="s">
        <v>1130</v>
      </c>
      <c r="C134" s="24" t="s">
        <v>1081</v>
      </c>
      <c r="D134" s="82">
        <v>29000</v>
      </c>
    </row>
    <row r="135" spans="2:6" s="11" customFormat="1" ht="13.5">
      <c r="B135" s="22"/>
      <c r="C135" s="22" t="s">
        <v>244</v>
      </c>
      <c r="D135" s="78">
        <f>D136+D138+D147+D261</f>
        <v>470937.77</v>
      </c>
    </row>
    <row r="136" spans="2:6" s="12" customFormat="1" ht="13.5">
      <c r="B136" s="53"/>
      <c r="C136" s="53" t="s">
        <v>13</v>
      </c>
      <c r="D136" s="79">
        <f>SUM(D137:D137)</f>
        <v>3599.99</v>
      </c>
      <c r="E136" s="101"/>
      <c r="F136" s="101"/>
    </row>
    <row r="137" spans="2:6" s="11" customFormat="1" ht="13.5">
      <c r="B137" s="24" t="s">
        <v>245</v>
      </c>
      <c r="C137" s="27" t="s">
        <v>246</v>
      </c>
      <c r="D137" s="81">
        <v>3599.99</v>
      </c>
      <c r="E137" s="102"/>
      <c r="F137" s="102"/>
    </row>
    <row r="138" spans="2:6" s="12" customFormat="1" ht="13.5">
      <c r="B138" s="53"/>
      <c r="C138" s="53" t="s">
        <v>38</v>
      </c>
      <c r="D138" s="79">
        <f>SUM(D139:D146)</f>
        <v>8</v>
      </c>
      <c r="E138" s="101"/>
      <c r="F138" s="101"/>
    </row>
    <row r="139" spans="2:6" s="11" customFormat="1" ht="27">
      <c r="B139" s="24" t="s">
        <v>250</v>
      </c>
      <c r="C139" s="27" t="s">
        <v>251</v>
      </c>
      <c r="D139" s="81">
        <v>1</v>
      </c>
      <c r="E139" s="102"/>
      <c r="F139" s="102"/>
    </row>
    <row r="140" spans="2:6" s="11" customFormat="1" ht="13.5">
      <c r="B140" s="24" t="s">
        <v>252</v>
      </c>
      <c r="C140" s="27" t="s">
        <v>253</v>
      </c>
      <c r="D140" s="81">
        <v>1</v>
      </c>
      <c r="E140" s="102"/>
      <c r="F140" s="102"/>
    </row>
    <row r="141" spans="2:6" s="11" customFormat="1" ht="13.5">
      <c r="B141" s="24" t="s">
        <v>254</v>
      </c>
      <c r="C141" s="27" t="s">
        <v>255</v>
      </c>
      <c r="D141" s="81">
        <v>1</v>
      </c>
      <c r="E141" s="102"/>
      <c r="F141" s="102"/>
    </row>
    <row r="142" spans="2:6" s="11" customFormat="1" ht="13.5">
      <c r="B142" s="24" t="s">
        <v>256</v>
      </c>
      <c r="C142" s="27" t="s">
        <v>257</v>
      </c>
      <c r="D142" s="81">
        <v>1</v>
      </c>
      <c r="E142" s="102"/>
      <c r="F142" s="102"/>
    </row>
    <row r="143" spans="2:6" s="11" customFormat="1" ht="13.5">
      <c r="B143" s="24" t="s">
        <v>258</v>
      </c>
      <c r="C143" s="27" t="s">
        <v>259</v>
      </c>
      <c r="D143" s="81">
        <v>1</v>
      </c>
      <c r="E143" s="102"/>
      <c r="F143" s="102"/>
    </row>
    <row r="144" spans="2:6" s="11" customFormat="1" ht="13.5">
      <c r="B144" s="24" t="s">
        <v>260</v>
      </c>
      <c r="C144" s="27" t="s">
        <v>261</v>
      </c>
      <c r="D144" s="81">
        <v>1</v>
      </c>
      <c r="E144" s="102"/>
      <c r="F144" s="102"/>
    </row>
    <row r="145" spans="2:6" s="11" customFormat="1" ht="13.5">
      <c r="B145" s="24" t="s">
        <v>262</v>
      </c>
      <c r="C145" s="27" t="s">
        <v>263</v>
      </c>
      <c r="D145" s="81">
        <v>1</v>
      </c>
      <c r="E145" s="102"/>
      <c r="F145" s="102"/>
    </row>
    <row r="146" spans="2:6" s="11" customFormat="1" ht="13.5">
      <c r="B146" s="24" t="s">
        <v>264</v>
      </c>
      <c r="C146" s="27" t="s">
        <v>265</v>
      </c>
      <c r="D146" s="81">
        <v>1</v>
      </c>
      <c r="E146" s="102"/>
      <c r="F146" s="102"/>
    </row>
    <row r="147" spans="2:6" s="12" customFormat="1" ht="13.5">
      <c r="B147" s="53"/>
      <c r="C147" s="53" t="s">
        <v>266</v>
      </c>
      <c r="D147" s="79">
        <f>SUM(D148:D260)</f>
        <v>328533.54000000004</v>
      </c>
      <c r="E147" s="101"/>
      <c r="F147" s="101"/>
    </row>
    <row r="148" spans="2:6" s="11" customFormat="1" ht="13.5">
      <c r="B148" s="24" t="s">
        <v>268</v>
      </c>
      <c r="C148" s="31" t="s">
        <v>269</v>
      </c>
      <c r="D148" s="83">
        <v>1566</v>
      </c>
    </row>
    <row r="149" spans="2:6" s="11" customFormat="1" ht="13.5">
      <c r="B149" s="24" t="s">
        <v>271</v>
      </c>
      <c r="C149" s="33" t="s">
        <v>272</v>
      </c>
      <c r="D149" s="83">
        <v>1650</v>
      </c>
    </row>
    <row r="150" spans="2:6" s="11" customFormat="1" ht="13.5">
      <c r="B150" s="24" t="s">
        <v>275</v>
      </c>
      <c r="C150" s="33" t="s">
        <v>276</v>
      </c>
      <c r="D150" s="83">
        <v>1566</v>
      </c>
    </row>
    <row r="151" spans="2:6" s="11" customFormat="1" ht="13.5">
      <c r="B151" s="24" t="s">
        <v>277</v>
      </c>
      <c r="C151" s="33" t="s">
        <v>278</v>
      </c>
      <c r="D151" s="83">
        <v>2100</v>
      </c>
    </row>
    <row r="152" spans="2:6" s="11" customFormat="1" ht="13.5">
      <c r="B152" s="24" t="s">
        <v>279</v>
      </c>
      <c r="C152" s="31" t="s">
        <v>280</v>
      </c>
      <c r="D152" s="83">
        <v>5501.74</v>
      </c>
    </row>
    <row r="153" spans="2:6" s="11" customFormat="1" ht="13.5">
      <c r="B153" s="24" t="s">
        <v>282</v>
      </c>
      <c r="C153" s="31" t="s">
        <v>272</v>
      </c>
      <c r="D153" s="83">
        <v>1650</v>
      </c>
    </row>
    <row r="154" spans="2:6" s="11" customFormat="1" ht="13.5">
      <c r="B154" s="24" t="s">
        <v>283</v>
      </c>
      <c r="C154" s="31" t="s">
        <v>272</v>
      </c>
      <c r="D154" s="83">
        <v>1650</v>
      </c>
    </row>
    <row r="155" spans="2:6" s="11" customFormat="1" ht="13.5">
      <c r="B155" s="24" t="s">
        <v>284</v>
      </c>
      <c r="C155" s="31" t="s">
        <v>274</v>
      </c>
      <c r="D155" s="83">
        <v>5501.74</v>
      </c>
    </row>
    <row r="156" spans="2:6" s="11" customFormat="1" ht="13.5">
      <c r="B156" s="24" t="s">
        <v>291</v>
      </c>
      <c r="C156" s="33" t="s">
        <v>292</v>
      </c>
      <c r="D156" s="83">
        <v>12560</v>
      </c>
    </row>
    <row r="157" spans="2:6" s="11" customFormat="1" ht="13.5">
      <c r="B157" s="24" t="s">
        <v>293</v>
      </c>
      <c r="C157" s="33" t="s">
        <v>294</v>
      </c>
      <c r="D157" s="83">
        <v>2450</v>
      </c>
    </row>
    <row r="158" spans="2:6" s="11" customFormat="1" ht="13.5">
      <c r="B158" s="24" t="s">
        <v>295</v>
      </c>
      <c r="C158" s="33" t="s">
        <v>294</v>
      </c>
      <c r="D158" s="83">
        <v>2450</v>
      </c>
    </row>
    <row r="159" spans="2:6" s="11" customFormat="1" ht="13.5">
      <c r="B159" s="24" t="s">
        <v>296</v>
      </c>
      <c r="C159" s="33" t="s">
        <v>294</v>
      </c>
      <c r="D159" s="83">
        <v>2450</v>
      </c>
    </row>
    <row r="160" spans="2:6" s="11" customFormat="1" ht="13.5">
      <c r="B160" s="24" t="s">
        <v>297</v>
      </c>
      <c r="C160" s="33" t="s">
        <v>294</v>
      </c>
      <c r="D160" s="83">
        <v>2450</v>
      </c>
    </row>
    <row r="161" spans="2:4" s="11" customFormat="1" ht="13.5">
      <c r="B161" s="24" t="s">
        <v>298</v>
      </c>
      <c r="C161" s="33" t="s">
        <v>294</v>
      </c>
      <c r="D161" s="83">
        <v>2450</v>
      </c>
    </row>
    <row r="162" spans="2:4" s="11" customFormat="1" ht="13.5">
      <c r="B162" s="24" t="s">
        <v>299</v>
      </c>
      <c r="C162" s="33" t="s">
        <v>272</v>
      </c>
      <c r="D162" s="83">
        <v>1650</v>
      </c>
    </row>
    <row r="163" spans="2:4" s="11" customFormat="1" ht="13.5">
      <c r="B163" s="24" t="s">
        <v>300</v>
      </c>
      <c r="C163" s="33" t="s">
        <v>301</v>
      </c>
      <c r="D163" s="83">
        <v>2100</v>
      </c>
    </row>
    <row r="164" spans="2:4" s="11" customFormat="1" ht="13.5">
      <c r="B164" s="24" t="s">
        <v>302</v>
      </c>
      <c r="C164" s="33" t="s">
        <v>301</v>
      </c>
      <c r="D164" s="83">
        <v>2100</v>
      </c>
    </row>
    <row r="165" spans="2:4" s="11" customFormat="1" ht="13.5">
      <c r="B165" s="24" t="s">
        <v>303</v>
      </c>
      <c r="C165" s="33" t="s">
        <v>301</v>
      </c>
      <c r="D165" s="83">
        <v>2100</v>
      </c>
    </row>
    <row r="166" spans="2:4" s="11" customFormat="1" ht="13.5">
      <c r="B166" s="24" t="s">
        <v>304</v>
      </c>
      <c r="C166" s="33" t="s">
        <v>301</v>
      </c>
      <c r="D166" s="83">
        <v>2100</v>
      </c>
    </row>
    <row r="167" spans="2:4" s="11" customFormat="1" ht="13.5">
      <c r="B167" s="24" t="s">
        <v>305</v>
      </c>
      <c r="C167" s="33" t="s">
        <v>278</v>
      </c>
      <c r="D167" s="83">
        <v>2100</v>
      </c>
    </row>
    <row r="168" spans="2:4" s="11" customFormat="1" ht="13.5">
      <c r="B168" s="24" t="s">
        <v>306</v>
      </c>
      <c r="C168" s="33" t="s">
        <v>272</v>
      </c>
      <c r="D168" s="83">
        <v>1650</v>
      </c>
    </row>
    <row r="169" spans="2:4" s="11" customFormat="1" ht="13.5">
      <c r="B169" s="24" t="s">
        <v>307</v>
      </c>
      <c r="C169" s="33" t="s">
        <v>308</v>
      </c>
      <c r="D169" s="83">
        <v>1650</v>
      </c>
    </row>
    <row r="170" spans="2:4" s="11" customFormat="1" ht="13.5">
      <c r="B170" s="24" t="s">
        <v>309</v>
      </c>
      <c r="C170" s="33" t="s">
        <v>272</v>
      </c>
      <c r="D170" s="83">
        <v>1650</v>
      </c>
    </row>
    <row r="171" spans="2:4" s="11" customFormat="1" ht="13.5">
      <c r="B171" s="24" t="s">
        <v>310</v>
      </c>
      <c r="C171" s="33" t="s">
        <v>272</v>
      </c>
      <c r="D171" s="83">
        <v>1650</v>
      </c>
    </row>
    <row r="172" spans="2:4" s="11" customFormat="1" ht="13.5">
      <c r="B172" s="24" t="s">
        <v>311</v>
      </c>
      <c r="C172" s="33" t="s">
        <v>272</v>
      </c>
      <c r="D172" s="83">
        <v>1650</v>
      </c>
    </row>
    <row r="173" spans="2:4" s="11" customFormat="1" ht="13.5">
      <c r="B173" s="24" t="s">
        <v>312</v>
      </c>
      <c r="C173" s="33" t="s">
        <v>294</v>
      </c>
      <c r="D173" s="83">
        <v>2450</v>
      </c>
    </row>
    <row r="174" spans="2:4" s="11" customFormat="1" ht="13.5">
      <c r="B174" s="24" t="s">
        <v>313</v>
      </c>
      <c r="C174" s="33" t="s">
        <v>274</v>
      </c>
      <c r="D174" s="83">
        <v>5501.74</v>
      </c>
    </row>
    <row r="175" spans="2:4" s="11" customFormat="1" ht="13.5">
      <c r="B175" s="24" t="s">
        <v>314</v>
      </c>
      <c r="C175" s="33" t="s">
        <v>274</v>
      </c>
      <c r="D175" s="83">
        <v>5501.74</v>
      </c>
    </row>
    <row r="176" spans="2:4" s="11" customFormat="1" ht="13.5">
      <c r="B176" s="24" t="s">
        <v>315</v>
      </c>
      <c r="C176" s="33" t="s">
        <v>316</v>
      </c>
      <c r="D176" s="83">
        <v>4600.12</v>
      </c>
    </row>
    <row r="177" spans="2:4" s="11" customFormat="1" ht="13.5">
      <c r="B177" s="24" t="s">
        <v>317</v>
      </c>
      <c r="C177" s="33" t="s">
        <v>316</v>
      </c>
      <c r="D177" s="83">
        <v>4600.12</v>
      </c>
    </row>
    <row r="178" spans="2:4" s="11" customFormat="1" ht="13.5">
      <c r="B178" s="24" t="s">
        <v>318</v>
      </c>
      <c r="C178" s="33" t="s">
        <v>319</v>
      </c>
      <c r="D178" s="83">
        <v>180</v>
      </c>
    </row>
    <row r="179" spans="2:4" s="11" customFormat="1" ht="13.5">
      <c r="B179" s="24" t="s">
        <v>320</v>
      </c>
      <c r="C179" s="33" t="s">
        <v>319</v>
      </c>
      <c r="D179" s="83">
        <v>180</v>
      </c>
    </row>
    <row r="180" spans="2:4" s="11" customFormat="1" ht="13.5">
      <c r="B180" s="24" t="s">
        <v>321</v>
      </c>
      <c r="C180" s="33" t="s">
        <v>319</v>
      </c>
      <c r="D180" s="83">
        <v>180</v>
      </c>
    </row>
    <row r="181" spans="2:4" s="11" customFormat="1" ht="13.5">
      <c r="B181" s="24" t="s">
        <v>322</v>
      </c>
      <c r="C181" s="33" t="s">
        <v>319</v>
      </c>
      <c r="D181" s="83">
        <v>180</v>
      </c>
    </row>
    <row r="182" spans="2:4" s="11" customFormat="1" ht="13.5">
      <c r="B182" s="24" t="s">
        <v>323</v>
      </c>
      <c r="C182" s="33" t="s">
        <v>319</v>
      </c>
      <c r="D182" s="83">
        <v>180</v>
      </c>
    </row>
    <row r="183" spans="2:4" s="11" customFormat="1" ht="13.5">
      <c r="B183" s="24" t="s">
        <v>324</v>
      </c>
      <c r="C183" s="33" t="s">
        <v>319</v>
      </c>
      <c r="D183" s="83">
        <v>180</v>
      </c>
    </row>
    <row r="184" spans="2:4" s="11" customFormat="1" ht="13.5">
      <c r="B184" s="24" t="s">
        <v>325</v>
      </c>
      <c r="C184" s="31" t="s">
        <v>319</v>
      </c>
      <c r="D184" s="83">
        <v>180</v>
      </c>
    </row>
    <row r="185" spans="2:4" s="11" customFormat="1" ht="13.5">
      <c r="B185" s="24" t="s">
        <v>326</v>
      </c>
      <c r="C185" s="33" t="s">
        <v>319</v>
      </c>
      <c r="D185" s="83">
        <v>180</v>
      </c>
    </row>
    <row r="186" spans="2:4" s="11" customFormat="1" ht="13.5">
      <c r="B186" s="24" t="s">
        <v>327</v>
      </c>
      <c r="C186" s="33" t="s">
        <v>319</v>
      </c>
      <c r="D186" s="83">
        <v>180</v>
      </c>
    </row>
    <row r="187" spans="2:4" s="11" customFormat="1" ht="13.5">
      <c r="B187" s="24" t="s">
        <v>328</v>
      </c>
      <c r="C187" s="31" t="s">
        <v>319</v>
      </c>
      <c r="D187" s="83">
        <v>180</v>
      </c>
    </row>
    <row r="188" spans="2:4" s="11" customFormat="1" ht="13.5">
      <c r="B188" s="24" t="s">
        <v>329</v>
      </c>
      <c r="C188" s="31" t="s">
        <v>330</v>
      </c>
      <c r="D188" s="83">
        <v>1050</v>
      </c>
    </row>
    <row r="189" spans="2:4" s="11" customFormat="1" ht="13.5">
      <c r="B189" s="24" t="s">
        <v>332</v>
      </c>
      <c r="C189" s="31" t="s">
        <v>333</v>
      </c>
      <c r="D189" s="83">
        <v>1448.96</v>
      </c>
    </row>
    <row r="190" spans="2:4" s="11" customFormat="1" ht="13.5">
      <c r="B190" s="24" t="s">
        <v>334</v>
      </c>
      <c r="C190" s="31" t="s">
        <v>272</v>
      </c>
      <c r="D190" s="83">
        <v>1650</v>
      </c>
    </row>
    <row r="191" spans="2:4" s="11" customFormat="1" ht="13.5">
      <c r="B191" s="24" t="s">
        <v>335</v>
      </c>
      <c r="C191" s="33" t="s">
        <v>272</v>
      </c>
      <c r="D191" s="83">
        <v>1650</v>
      </c>
    </row>
    <row r="192" spans="2:4" s="11" customFormat="1" ht="13.5">
      <c r="B192" s="24" t="s">
        <v>336</v>
      </c>
      <c r="C192" s="33" t="s">
        <v>337</v>
      </c>
      <c r="D192" s="83">
        <v>3649.99</v>
      </c>
    </row>
    <row r="193" spans="2:4" s="11" customFormat="1" ht="13.5">
      <c r="B193" s="24" t="s">
        <v>338</v>
      </c>
      <c r="C193" s="33" t="s">
        <v>278</v>
      </c>
      <c r="D193" s="83">
        <v>2100.0100000000002</v>
      </c>
    </row>
    <row r="194" spans="2:4" s="11" customFormat="1" ht="13.5">
      <c r="B194" s="24" t="s">
        <v>339</v>
      </c>
      <c r="C194" s="31" t="s">
        <v>340</v>
      </c>
      <c r="D194" s="83">
        <v>2100.0100000000002</v>
      </c>
    </row>
    <row r="195" spans="2:4" s="11" customFormat="1" ht="13.5">
      <c r="B195" s="24" t="s">
        <v>341</v>
      </c>
      <c r="C195" s="31" t="s">
        <v>340</v>
      </c>
      <c r="D195" s="83">
        <v>2100.0100000000002</v>
      </c>
    </row>
    <row r="196" spans="2:4" s="11" customFormat="1" ht="13.5">
      <c r="B196" s="24" t="s">
        <v>342</v>
      </c>
      <c r="C196" s="31" t="s">
        <v>340</v>
      </c>
      <c r="D196" s="83">
        <v>2100.0100000000002</v>
      </c>
    </row>
    <row r="197" spans="2:4" s="11" customFormat="1" ht="13.5">
      <c r="B197" s="24" t="s">
        <v>343</v>
      </c>
      <c r="C197" s="31" t="s">
        <v>344</v>
      </c>
      <c r="D197" s="83">
        <v>1650</v>
      </c>
    </row>
    <row r="198" spans="2:4" s="11" customFormat="1" ht="13.5">
      <c r="B198" s="24" t="s">
        <v>345</v>
      </c>
      <c r="C198" s="31" t="s">
        <v>344</v>
      </c>
      <c r="D198" s="83">
        <v>1650</v>
      </c>
    </row>
    <row r="199" spans="2:4" s="11" customFormat="1" ht="13.5">
      <c r="B199" s="24" t="s">
        <v>346</v>
      </c>
      <c r="C199" s="31" t="s">
        <v>344</v>
      </c>
      <c r="D199" s="83">
        <v>1650</v>
      </c>
    </row>
    <row r="200" spans="2:4" s="11" customFormat="1" ht="13.5">
      <c r="B200" s="24" t="s">
        <v>347</v>
      </c>
      <c r="C200" s="31" t="s">
        <v>344</v>
      </c>
      <c r="D200" s="83">
        <v>1650</v>
      </c>
    </row>
    <row r="201" spans="2:4" s="11" customFormat="1" ht="13.5">
      <c r="B201" s="24" t="s">
        <v>348</v>
      </c>
      <c r="C201" s="31" t="s">
        <v>272</v>
      </c>
      <c r="D201" s="83">
        <v>1650</v>
      </c>
    </row>
    <row r="202" spans="2:4" s="11" customFormat="1" ht="13.5">
      <c r="B202" s="24" t="s">
        <v>349</v>
      </c>
      <c r="C202" s="31" t="s">
        <v>278</v>
      </c>
      <c r="D202" s="83">
        <v>2100.0100000000002</v>
      </c>
    </row>
    <row r="203" spans="2:4" s="11" customFormat="1" ht="13.5">
      <c r="B203" s="24" t="s">
        <v>350</v>
      </c>
      <c r="C203" s="31" t="s">
        <v>351</v>
      </c>
      <c r="D203" s="83">
        <v>2450</v>
      </c>
    </row>
    <row r="204" spans="2:4" s="11" customFormat="1" ht="13.5">
      <c r="B204" s="24" t="s">
        <v>352</v>
      </c>
      <c r="C204" s="31" t="s">
        <v>351</v>
      </c>
      <c r="D204" s="83">
        <v>2450</v>
      </c>
    </row>
    <row r="205" spans="2:4" s="11" customFormat="1" ht="13.5">
      <c r="B205" s="24" t="s">
        <v>353</v>
      </c>
      <c r="C205" s="31" t="s">
        <v>272</v>
      </c>
      <c r="D205" s="83">
        <v>1649.99</v>
      </c>
    </row>
    <row r="206" spans="2:4" s="11" customFormat="1" ht="13.5">
      <c r="B206" s="24" t="s">
        <v>354</v>
      </c>
      <c r="C206" s="31" t="s">
        <v>355</v>
      </c>
      <c r="D206" s="83">
        <v>2148.83</v>
      </c>
    </row>
    <row r="207" spans="2:4" s="11" customFormat="1" ht="13.5">
      <c r="B207" s="24" t="s">
        <v>356</v>
      </c>
      <c r="C207" s="33" t="s">
        <v>355</v>
      </c>
      <c r="D207" s="83">
        <v>2148.83</v>
      </c>
    </row>
    <row r="208" spans="2:4" s="11" customFormat="1" ht="13.5">
      <c r="B208" s="24" t="s">
        <v>357</v>
      </c>
      <c r="C208" s="31" t="s">
        <v>319</v>
      </c>
      <c r="D208" s="83">
        <v>180</v>
      </c>
    </row>
    <row r="209" spans="2:4" s="11" customFormat="1" ht="13.5">
      <c r="B209" s="24" t="s">
        <v>358</v>
      </c>
      <c r="C209" s="33" t="s">
        <v>319</v>
      </c>
      <c r="D209" s="83">
        <f>179.99+0.54</f>
        <v>180.53</v>
      </c>
    </row>
    <row r="210" spans="2:4" s="11" customFormat="1" ht="13.5">
      <c r="B210" s="24" t="s">
        <v>359</v>
      </c>
      <c r="C210" s="33" t="s">
        <v>319</v>
      </c>
      <c r="D210" s="83">
        <v>179.99</v>
      </c>
    </row>
    <row r="211" spans="2:4" s="11" customFormat="1" ht="13.5">
      <c r="B211" s="24" t="s">
        <v>360</v>
      </c>
      <c r="C211" s="33" t="s">
        <v>319</v>
      </c>
      <c r="D211" s="83">
        <v>179.99</v>
      </c>
    </row>
    <row r="212" spans="2:4" s="11" customFormat="1" ht="13.5">
      <c r="B212" s="24" t="s">
        <v>361</v>
      </c>
      <c r="C212" s="33" t="s">
        <v>319</v>
      </c>
      <c r="D212" s="83">
        <v>179.99</v>
      </c>
    </row>
    <row r="213" spans="2:4" s="11" customFormat="1" ht="13.5">
      <c r="B213" s="24" t="s">
        <v>362</v>
      </c>
      <c r="C213" s="33" t="s">
        <v>363</v>
      </c>
      <c r="D213" s="83">
        <v>2450</v>
      </c>
    </row>
    <row r="214" spans="2:4" s="11" customFormat="1" ht="13.5">
      <c r="B214" s="24" t="s">
        <v>364</v>
      </c>
      <c r="C214" s="31" t="s">
        <v>272</v>
      </c>
      <c r="D214" s="83">
        <v>1649.99</v>
      </c>
    </row>
    <row r="215" spans="2:4" s="11" customFormat="1" ht="13.5">
      <c r="B215" s="24" t="s">
        <v>365</v>
      </c>
      <c r="C215" s="31" t="s">
        <v>366</v>
      </c>
      <c r="D215" s="83">
        <v>4100</v>
      </c>
    </row>
    <row r="216" spans="2:4" s="11" customFormat="1" ht="13.5">
      <c r="B216" s="24" t="s">
        <v>367</v>
      </c>
      <c r="C216" s="31" t="s">
        <v>272</v>
      </c>
      <c r="D216" s="83">
        <v>1649.99</v>
      </c>
    </row>
    <row r="217" spans="2:4" s="11" customFormat="1" ht="13.5">
      <c r="B217" s="24" t="s">
        <v>368</v>
      </c>
      <c r="C217" s="31" t="s">
        <v>272</v>
      </c>
      <c r="D217" s="83">
        <v>1649.99</v>
      </c>
    </row>
    <row r="218" spans="2:4" s="11" customFormat="1" ht="13.5">
      <c r="B218" s="24" t="s">
        <v>369</v>
      </c>
      <c r="C218" s="31" t="s">
        <v>272</v>
      </c>
      <c r="D218" s="83">
        <v>1649.99</v>
      </c>
    </row>
    <row r="219" spans="2:4" s="11" customFormat="1" ht="13.5">
      <c r="B219" s="24" t="s">
        <v>370</v>
      </c>
      <c r="C219" s="31" t="s">
        <v>272</v>
      </c>
      <c r="D219" s="83">
        <v>1649.99</v>
      </c>
    </row>
    <row r="220" spans="2:4" s="11" customFormat="1" ht="13.5">
      <c r="B220" s="24" t="s">
        <v>372</v>
      </c>
      <c r="C220" s="31" t="s">
        <v>272</v>
      </c>
      <c r="D220" s="83">
        <v>1649.99</v>
      </c>
    </row>
    <row r="221" spans="2:4" s="11" customFormat="1" ht="13.5">
      <c r="B221" s="24" t="s">
        <v>373</v>
      </c>
      <c r="C221" s="31" t="s">
        <v>374</v>
      </c>
      <c r="D221" s="83">
        <v>3649.99</v>
      </c>
    </row>
    <row r="222" spans="2:4" s="11" customFormat="1" ht="13.5">
      <c r="B222" s="24" t="s">
        <v>375</v>
      </c>
      <c r="C222" s="31" t="s">
        <v>374</v>
      </c>
      <c r="D222" s="83">
        <v>3649.99</v>
      </c>
    </row>
    <row r="223" spans="2:4" s="11" customFormat="1" ht="13.5">
      <c r="B223" s="24" t="s">
        <v>376</v>
      </c>
      <c r="C223" s="31" t="s">
        <v>301</v>
      </c>
      <c r="D223" s="83">
        <v>2100.0100000000002</v>
      </c>
    </row>
    <row r="224" spans="2:4" s="11" customFormat="1" ht="13.5">
      <c r="B224" s="24" t="s">
        <v>377</v>
      </c>
      <c r="C224" s="31" t="s">
        <v>301</v>
      </c>
      <c r="D224" s="83">
        <v>2100.0100000000002</v>
      </c>
    </row>
    <row r="225" spans="2:4" s="11" customFormat="1" ht="13.5">
      <c r="B225" s="24" t="s">
        <v>378</v>
      </c>
      <c r="C225" s="31" t="s">
        <v>379</v>
      </c>
      <c r="D225" s="83">
        <v>2100.0100000000002</v>
      </c>
    </row>
    <row r="226" spans="2:4" s="11" customFormat="1" ht="13.5">
      <c r="B226" s="24" t="s">
        <v>380</v>
      </c>
      <c r="C226" s="31" t="s">
        <v>379</v>
      </c>
      <c r="D226" s="83">
        <v>2100.0100000000002</v>
      </c>
    </row>
    <row r="227" spans="2:4" s="11" customFormat="1" ht="13.5">
      <c r="B227" s="24" t="s">
        <v>381</v>
      </c>
      <c r="C227" s="31" t="s">
        <v>379</v>
      </c>
      <c r="D227" s="83">
        <v>2100.0100000000002</v>
      </c>
    </row>
    <row r="228" spans="2:4" s="11" customFormat="1" ht="13.5">
      <c r="B228" s="24" t="s">
        <v>382</v>
      </c>
      <c r="C228" s="31" t="s">
        <v>379</v>
      </c>
      <c r="D228" s="83">
        <v>2100.0100000000002</v>
      </c>
    </row>
    <row r="229" spans="2:4" s="11" customFormat="1" ht="13.5">
      <c r="B229" s="24" t="s">
        <v>383</v>
      </c>
      <c r="C229" s="31" t="s">
        <v>384</v>
      </c>
      <c r="D229" s="83">
        <v>7099.95</v>
      </c>
    </row>
    <row r="230" spans="2:4" s="11" customFormat="1" ht="13.5">
      <c r="B230" s="24" t="s">
        <v>385</v>
      </c>
      <c r="C230" s="31" t="s">
        <v>272</v>
      </c>
      <c r="D230" s="83">
        <v>1649.99</v>
      </c>
    </row>
    <row r="231" spans="2:4" s="11" customFormat="1" ht="13.5">
      <c r="B231" s="24" t="s">
        <v>386</v>
      </c>
      <c r="C231" s="31" t="s">
        <v>272</v>
      </c>
      <c r="D231" s="83">
        <v>1649.99</v>
      </c>
    </row>
    <row r="232" spans="2:4" s="11" customFormat="1" ht="13.5">
      <c r="B232" s="24" t="s">
        <v>387</v>
      </c>
      <c r="C232" s="31" t="s">
        <v>272</v>
      </c>
      <c r="D232" s="83">
        <v>1649.99</v>
      </c>
    </row>
    <row r="233" spans="2:4" s="11" customFormat="1" ht="13.5">
      <c r="B233" s="24" t="s">
        <v>388</v>
      </c>
      <c r="C233" s="31" t="s">
        <v>272</v>
      </c>
      <c r="D233" s="83">
        <v>1649.99</v>
      </c>
    </row>
    <row r="234" spans="2:4" s="11" customFormat="1" ht="13.5">
      <c r="B234" s="24" t="s">
        <v>389</v>
      </c>
      <c r="C234" s="31" t="s">
        <v>272</v>
      </c>
      <c r="D234" s="83">
        <v>1649.99</v>
      </c>
    </row>
    <row r="235" spans="2:4" s="11" customFormat="1" ht="13.5">
      <c r="B235" s="24" t="s">
        <v>390</v>
      </c>
      <c r="C235" s="31" t="s">
        <v>272</v>
      </c>
      <c r="D235" s="83">
        <v>1649.99</v>
      </c>
    </row>
    <row r="236" spans="2:4" s="11" customFormat="1" ht="13.5">
      <c r="B236" s="24" t="s">
        <v>391</v>
      </c>
      <c r="C236" s="31" t="s">
        <v>392</v>
      </c>
      <c r="D236" s="83">
        <v>2500</v>
      </c>
    </row>
    <row r="237" spans="2:4" s="11" customFormat="1" ht="13.5">
      <c r="B237" s="24" t="s">
        <v>393</v>
      </c>
      <c r="C237" s="31" t="s">
        <v>394</v>
      </c>
      <c r="D237" s="83">
        <v>1809.99</v>
      </c>
    </row>
    <row r="238" spans="2:4" s="11" customFormat="1" ht="13.5">
      <c r="B238" s="24" t="s">
        <v>395</v>
      </c>
      <c r="C238" s="31" t="s">
        <v>394</v>
      </c>
      <c r="D238" s="83">
        <v>1809.98</v>
      </c>
    </row>
    <row r="239" spans="2:4" s="11" customFormat="1" ht="13.5">
      <c r="B239" s="24" t="s">
        <v>396</v>
      </c>
      <c r="C239" s="31" t="s">
        <v>397</v>
      </c>
      <c r="D239" s="83">
        <v>349.42</v>
      </c>
    </row>
    <row r="240" spans="2:4" s="11" customFormat="1" ht="13.5">
      <c r="B240" s="24" t="s">
        <v>398</v>
      </c>
      <c r="C240" s="31" t="s">
        <v>397</v>
      </c>
      <c r="D240" s="83">
        <v>349.42</v>
      </c>
    </row>
    <row r="241" spans="2:4" s="11" customFormat="1" ht="13.5">
      <c r="B241" s="24" t="s">
        <v>399</v>
      </c>
      <c r="C241" s="31" t="s">
        <v>397</v>
      </c>
      <c r="D241" s="83">
        <v>349.42</v>
      </c>
    </row>
    <row r="242" spans="2:4" s="11" customFormat="1" ht="13.5">
      <c r="B242" s="24" t="s">
        <v>400</v>
      </c>
      <c r="C242" s="31" t="s">
        <v>397</v>
      </c>
      <c r="D242" s="83">
        <v>349.42</v>
      </c>
    </row>
    <row r="243" spans="2:4" s="11" customFormat="1" ht="13.5">
      <c r="B243" s="24" t="s">
        <v>401</v>
      </c>
      <c r="C243" s="31" t="s">
        <v>397</v>
      </c>
      <c r="D243" s="83">
        <v>349.42</v>
      </c>
    </row>
    <row r="244" spans="2:4" s="11" customFormat="1" ht="13.5">
      <c r="B244" s="24" t="s">
        <v>402</v>
      </c>
      <c r="C244" s="31" t="s">
        <v>397</v>
      </c>
      <c r="D244" s="83">
        <v>349.42</v>
      </c>
    </row>
    <row r="245" spans="2:4" s="11" customFormat="1" ht="13.5">
      <c r="B245" s="24" t="s">
        <v>403</v>
      </c>
      <c r="C245" s="31" t="s">
        <v>397</v>
      </c>
      <c r="D245" s="83">
        <v>349.41</v>
      </c>
    </row>
    <row r="246" spans="2:4" s="11" customFormat="1" ht="13.5">
      <c r="B246" s="24" t="s">
        <v>404</v>
      </c>
      <c r="C246" s="31" t="s">
        <v>397</v>
      </c>
      <c r="D246" s="83">
        <v>349.41</v>
      </c>
    </row>
    <row r="247" spans="2:4" s="11" customFormat="1" ht="13.5">
      <c r="B247" s="24" t="s">
        <v>405</v>
      </c>
      <c r="C247" s="31" t="s">
        <v>397</v>
      </c>
      <c r="D247" s="83">
        <v>349.41</v>
      </c>
    </row>
    <row r="248" spans="2:4" s="11" customFormat="1" ht="13.5">
      <c r="B248" s="24" t="s">
        <v>406</v>
      </c>
      <c r="C248" s="31" t="s">
        <v>397</v>
      </c>
      <c r="D248" s="83">
        <v>349.41</v>
      </c>
    </row>
    <row r="249" spans="2:4" s="11" customFormat="1" ht="13.5">
      <c r="B249" s="24" t="s">
        <v>407</v>
      </c>
      <c r="C249" s="31" t="s">
        <v>397</v>
      </c>
      <c r="D249" s="83">
        <v>349.41</v>
      </c>
    </row>
    <row r="250" spans="2:4" s="11" customFormat="1" ht="13.5">
      <c r="B250" s="24" t="s">
        <v>408</v>
      </c>
      <c r="C250" s="31" t="s">
        <v>397</v>
      </c>
      <c r="D250" s="83">
        <v>349.41</v>
      </c>
    </row>
    <row r="251" spans="2:4" s="11" customFormat="1" ht="13.5">
      <c r="B251" s="24" t="s">
        <v>409</v>
      </c>
      <c r="C251" s="31" t="s">
        <v>286</v>
      </c>
      <c r="D251" s="83">
        <v>3750</v>
      </c>
    </row>
    <row r="252" spans="2:4" s="11" customFormat="1" ht="13.5">
      <c r="B252" s="24" t="s">
        <v>410</v>
      </c>
      <c r="C252" s="31" t="s">
        <v>411</v>
      </c>
      <c r="D252" s="83">
        <v>6500</v>
      </c>
    </row>
    <row r="253" spans="2:4" s="11" customFormat="1" ht="13.5">
      <c r="B253" s="24" t="s">
        <v>412</v>
      </c>
      <c r="C253" s="31" t="s">
        <v>411</v>
      </c>
      <c r="D253" s="83">
        <v>6500</v>
      </c>
    </row>
    <row r="254" spans="2:4" s="11" customFormat="1" ht="13.5">
      <c r="B254" s="24" t="s">
        <v>413</v>
      </c>
      <c r="C254" s="31" t="s">
        <v>414</v>
      </c>
      <c r="D254" s="83">
        <v>1849.99</v>
      </c>
    </row>
    <row r="255" spans="2:4" s="11" customFormat="1" ht="13.5">
      <c r="B255" s="24" t="s">
        <v>415</v>
      </c>
      <c r="C255" s="31" t="s">
        <v>416</v>
      </c>
      <c r="D255" s="83">
        <v>2149.9899999999998</v>
      </c>
    </row>
    <row r="256" spans="2:4" s="11" customFormat="1" ht="13.5">
      <c r="B256" s="24" t="s">
        <v>417</v>
      </c>
      <c r="C256" s="31" t="s">
        <v>416</v>
      </c>
      <c r="D256" s="83">
        <v>2149.9899999999998</v>
      </c>
    </row>
    <row r="257" spans="2:6" s="11" customFormat="1" ht="13.5">
      <c r="B257" s="24" t="s">
        <v>418</v>
      </c>
      <c r="C257" s="31" t="s">
        <v>419</v>
      </c>
      <c r="D257" s="83">
        <v>37700</v>
      </c>
    </row>
    <row r="258" spans="2:6" s="11" customFormat="1" ht="27">
      <c r="B258" s="24" t="s">
        <v>422</v>
      </c>
      <c r="C258" s="31" t="s">
        <v>1154</v>
      </c>
      <c r="D258" s="83">
        <f>73892-51573.6</f>
        <v>22318.400000000001</v>
      </c>
      <c r="E258" s="100"/>
      <c r="F258" s="102"/>
    </row>
    <row r="259" spans="2:6" s="11" customFormat="1" ht="13.5">
      <c r="B259" s="24" t="s">
        <v>424</v>
      </c>
      <c r="C259" s="31" t="s">
        <v>425</v>
      </c>
      <c r="D259" s="83">
        <v>30160</v>
      </c>
    </row>
    <row r="260" spans="2:6" s="11" customFormat="1" ht="13.5">
      <c r="B260" s="24" t="s">
        <v>426</v>
      </c>
      <c r="C260" s="31" t="s">
        <v>427</v>
      </c>
      <c r="D260" s="83">
        <v>20996</v>
      </c>
    </row>
    <row r="261" spans="2:6" s="11" customFormat="1" ht="13.5">
      <c r="B261" s="53"/>
      <c r="C261" s="53" t="s">
        <v>239</v>
      </c>
      <c r="D261" s="79">
        <f>SUM(D262:D313)</f>
        <v>138796.24</v>
      </c>
    </row>
    <row r="262" spans="2:6" s="11" customFormat="1" ht="27">
      <c r="B262" s="24" t="s">
        <v>1101</v>
      </c>
      <c r="C262" s="24" t="s">
        <v>430</v>
      </c>
      <c r="D262" s="82">
        <v>2710</v>
      </c>
    </row>
    <row r="263" spans="2:6" s="11" customFormat="1" ht="40.5">
      <c r="B263" s="24" t="s">
        <v>431</v>
      </c>
      <c r="C263" s="24" t="s">
        <v>432</v>
      </c>
      <c r="D263" s="82">
        <v>4905</v>
      </c>
    </row>
    <row r="264" spans="2:6" s="11" customFormat="1" ht="40.5">
      <c r="B264" s="24" t="s">
        <v>433</v>
      </c>
      <c r="C264" s="24" t="s">
        <v>432</v>
      </c>
      <c r="D264" s="82">
        <v>4905</v>
      </c>
    </row>
    <row r="265" spans="2:6" s="11" customFormat="1" ht="40.5">
      <c r="B265" s="24" t="s">
        <v>434</v>
      </c>
      <c r="C265" s="24" t="s">
        <v>432</v>
      </c>
      <c r="D265" s="82">
        <v>4905</v>
      </c>
    </row>
    <row r="266" spans="2:6" s="11" customFormat="1" ht="40.5">
      <c r="B266" s="24" t="s">
        <v>435</v>
      </c>
      <c r="C266" s="24" t="s">
        <v>432</v>
      </c>
      <c r="D266" s="82">
        <v>4905</v>
      </c>
    </row>
    <row r="267" spans="2:6" s="11" customFormat="1" ht="40.5">
      <c r="B267" s="24" t="s">
        <v>436</v>
      </c>
      <c r="C267" s="24" t="s">
        <v>437</v>
      </c>
      <c r="D267" s="82">
        <v>5466</v>
      </c>
    </row>
    <row r="268" spans="2:6" s="11" customFormat="1" ht="40.5">
      <c r="B268" s="24" t="s">
        <v>438</v>
      </c>
      <c r="C268" s="24" t="s">
        <v>437</v>
      </c>
      <c r="D268" s="82">
        <v>5466</v>
      </c>
    </row>
    <row r="269" spans="2:6" s="11" customFormat="1" ht="40.5">
      <c r="B269" s="24" t="s">
        <v>439</v>
      </c>
      <c r="C269" s="24" t="s">
        <v>437</v>
      </c>
      <c r="D269" s="82">
        <v>5466</v>
      </c>
    </row>
    <row r="270" spans="2:6" s="11" customFormat="1" ht="27">
      <c r="B270" s="24" t="s">
        <v>440</v>
      </c>
      <c r="C270" s="24" t="s">
        <v>441</v>
      </c>
      <c r="D270" s="82">
        <v>1809.01</v>
      </c>
    </row>
    <row r="271" spans="2:6" s="11" customFormat="1" ht="27">
      <c r="B271" s="24" t="s">
        <v>442</v>
      </c>
      <c r="C271" s="24" t="s">
        <v>441</v>
      </c>
      <c r="D271" s="82">
        <v>1809.01</v>
      </c>
    </row>
    <row r="272" spans="2:6" s="11" customFormat="1" ht="27">
      <c r="B272" s="24" t="s">
        <v>443</v>
      </c>
      <c r="C272" s="24" t="s">
        <v>441</v>
      </c>
      <c r="D272" s="82">
        <v>1809.01</v>
      </c>
    </row>
    <row r="273" spans="2:4" s="11" customFormat="1" ht="27">
      <c r="B273" s="24" t="s">
        <v>444</v>
      </c>
      <c r="C273" s="24" t="s">
        <v>441</v>
      </c>
      <c r="D273" s="82">
        <v>1809.01</v>
      </c>
    </row>
    <row r="274" spans="2:4" s="11" customFormat="1" ht="27">
      <c r="B274" s="24" t="s">
        <v>445</v>
      </c>
      <c r="C274" s="24" t="s">
        <v>441</v>
      </c>
      <c r="D274" s="82">
        <v>1809.01</v>
      </c>
    </row>
    <row r="275" spans="2:4" s="11" customFormat="1" ht="27">
      <c r="B275" s="24" t="s">
        <v>446</v>
      </c>
      <c r="C275" s="24" t="s">
        <v>441</v>
      </c>
      <c r="D275" s="82">
        <v>1809.01</v>
      </c>
    </row>
    <row r="276" spans="2:4" s="11" customFormat="1" ht="27">
      <c r="B276" s="24" t="s">
        <v>447</v>
      </c>
      <c r="C276" s="24" t="s">
        <v>441</v>
      </c>
      <c r="D276" s="82">
        <v>1809.01</v>
      </c>
    </row>
    <row r="277" spans="2:4" s="11" customFormat="1" ht="27">
      <c r="B277" s="24" t="s">
        <v>448</v>
      </c>
      <c r="C277" s="24" t="s">
        <v>441</v>
      </c>
      <c r="D277" s="82">
        <v>1809.01</v>
      </c>
    </row>
    <row r="278" spans="2:4" s="11" customFormat="1" ht="27">
      <c r="B278" s="24" t="s">
        <v>449</v>
      </c>
      <c r="C278" s="24" t="s">
        <v>441</v>
      </c>
      <c r="D278" s="82">
        <v>1809.01</v>
      </c>
    </row>
    <row r="279" spans="2:4" s="11" customFormat="1" ht="27">
      <c r="B279" s="24" t="s">
        <v>450</v>
      </c>
      <c r="C279" s="24" t="s">
        <v>441</v>
      </c>
      <c r="D279" s="82">
        <v>1809.01</v>
      </c>
    </row>
    <row r="280" spans="2:4" s="11" customFormat="1" ht="27">
      <c r="B280" s="24" t="s">
        <v>451</v>
      </c>
      <c r="C280" s="24" t="s">
        <v>441</v>
      </c>
      <c r="D280" s="82">
        <v>1809.01</v>
      </c>
    </row>
    <row r="281" spans="2:4" s="11" customFormat="1" ht="27">
      <c r="B281" s="24" t="s">
        <v>452</v>
      </c>
      <c r="C281" s="24" t="s">
        <v>441</v>
      </c>
      <c r="D281" s="82">
        <v>1809.01</v>
      </c>
    </row>
    <row r="282" spans="2:4" s="11" customFormat="1" ht="27">
      <c r="B282" s="24" t="s">
        <v>453</v>
      </c>
      <c r="C282" s="24" t="s">
        <v>441</v>
      </c>
      <c r="D282" s="82">
        <v>1809.02</v>
      </c>
    </row>
    <row r="283" spans="2:4" s="11" customFormat="1" ht="27">
      <c r="B283" s="24" t="s">
        <v>454</v>
      </c>
      <c r="C283" s="24" t="s">
        <v>455</v>
      </c>
      <c r="D283" s="82">
        <v>5600</v>
      </c>
    </row>
    <row r="284" spans="2:4" s="11" customFormat="1" ht="40.5">
      <c r="B284" s="24" t="s">
        <v>456</v>
      </c>
      <c r="C284" s="24" t="s">
        <v>457</v>
      </c>
      <c r="D284" s="82">
        <v>4345</v>
      </c>
    </row>
    <row r="285" spans="2:4" s="11" customFormat="1" ht="40.5">
      <c r="B285" s="24" t="s">
        <v>458</v>
      </c>
      <c r="C285" s="24" t="s">
        <v>459</v>
      </c>
      <c r="D285" s="82">
        <v>4345</v>
      </c>
    </row>
    <row r="286" spans="2:4" s="11" customFormat="1" ht="27">
      <c r="B286" s="24" t="s">
        <v>460</v>
      </c>
      <c r="C286" s="24" t="s">
        <v>461</v>
      </c>
      <c r="D286" s="82">
        <v>4345</v>
      </c>
    </row>
    <row r="287" spans="2:4" s="11" customFormat="1" ht="40.5">
      <c r="B287" s="24" t="s">
        <v>462</v>
      </c>
      <c r="C287" s="24" t="s">
        <v>463</v>
      </c>
      <c r="D287" s="82">
        <v>3190</v>
      </c>
    </row>
    <row r="288" spans="2:4" s="11" customFormat="1" ht="40.5">
      <c r="B288" s="24" t="s">
        <v>464</v>
      </c>
      <c r="C288" s="24" t="s">
        <v>465</v>
      </c>
      <c r="D288" s="82">
        <v>3190</v>
      </c>
    </row>
    <row r="289" spans="2:4" s="11" customFormat="1" ht="40.5">
      <c r="B289" s="24" t="s">
        <v>466</v>
      </c>
      <c r="C289" s="24" t="s">
        <v>465</v>
      </c>
      <c r="D289" s="82">
        <v>3190</v>
      </c>
    </row>
    <row r="290" spans="2:4" s="11" customFormat="1" ht="40.5">
      <c r="B290" s="24" t="s">
        <v>467</v>
      </c>
      <c r="C290" s="24" t="s">
        <v>468</v>
      </c>
      <c r="D290" s="82">
        <v>3190</v>
      </c>
    </row>
    <row r="291" spans="2:4" s="11" customFormat="1" ht="40.5">
      <c r="B291" s="24" t="s">
        <v>469</v>
      </c>
      <c r="C291" s="24" t="s">
        <v>470</v>
      </c>
      <c r="D291" s="82">
        <v>3190</v>
      </c>
    </row>
    <row r="292" spans="2:4" s="11" customFormat="1" ht="40.5">
      <c r="B292" s="24" t="s">
        <v>471</v>
      </c>
      <c r="C292" s="24" t="s">
        <v>470</v>
      </c>
      <c r="D292" s="82">
        <v>3190</v>
      </c>
    </row>
    <row r="293" spans="2:4" s="11" customFormat="1" ht="27">
      <c r="B293" s="24" t="s">
        <v>472</v>
      </c>
      <c r="C293" s="24" t="s">
        <v>473</v>
      </c>
      <c r="D293" s="82">
        <v>400</v>
      </c>
    </row>
    <row r="294" spans="2:4" s="11" customFormat="1" ht="27">
      <c r="B294" s="24" t="s">
        <v>474</v>
      </c>
      <c r="C294" s="24" t="s">
        <v>473</v>
      </c>
      <c r="D294" s="82">
        <v>400</v>
      </c>
    </row>
    <row r="295" spans="2:4" s="11" customFormat="1" ht="27">
      <c r="B295" s="24" t="s">
        <v>475</v>
      </c>
      <c r="C295" s="24" t="s">
        <v>473</v>
      </c>
      <c r="D295" s="82">
        <v>400</v>
      </c>
    </row>
    <row r="296" spans="2:4" s="11" customFormat="1" ht="27">
      <c r="B296" s="24" t="s">
        <v>476</v>
      </c>
      <c r="C296" s="24" t="s">
        <v>473</v>
      </c>
      <c r="D296" s="82">
        <v>400</v>
      </c>
    </row>
    <row r="297" spans="2:4" s="11" customFormat="1" ht="27">
      <c r="B297" s="24" t="s">
        <v>480</v>
      </c>
      <c r="C297" s="24" t="s">
        <v>473</v>
      </c>
      <c r="D297" s="82">
        <v>400</v>
      </c>
    </row>
    <row r="298" spans="2:4" s="11" customFormat="1" ht="27">
      <c r="B298" s="24" t="s">
        <v>481</v>
      </c>
      <c r="C298" s="24" t="s">
        <v>473</v>
      </c>
      <c r="D298" s="82">
        <v>400</v>
      </c>
    </row>
    <row r="299" spans="2:4" s="11" customFormat="1" ht="27">
      <c r="B299" s="24" t="s">
        <v>482</v>
      </c>
      <c r="C299" s="24" t="s">
        <v>473</v>
      </c>
      <c r="D299" s="82">
        <v>400</v>
      </c>
    </row>
    <row r="300" spans="2:4" s="11" customFormat="1" ht="27">
      <c r="B300" s="24" t="s">
        <v>483</v>
      </c>
      <c r="C300" s="24" t="s">
        <v>473</v>
      </c>
      <c r="D300" s="82">
        <v>400</v>
      </c>
    </row>
    <row r="301" spans="2:4" s="11" customFormat="1" ht="27">
      <c r="B301" s="24" t="s">
        <v>484</v>
      </c>
      <c r="C301" s="24" t="s">
        <v>485</v>
      </c>
      <c r="D301" s="82">
        <v>1700</v>
      </c>
    </row>
    <row r="302" spans="2:4" s="11" customFormat="1" ht="27">
      <c r="B302" s="24" t="s">
        <v>486</v>
      </c>
      <c r="C302" s="24" t="s">
        <v>487</v>
      </c>
      <c r="D302" s="82">
        <v>2940.02</v>
      </c>
    </row>
    <row r="303" spans="2:4" s="11" customFormat="1" ht="27">
      <c r="B303" s="24" t="s">
        <v>488</v>
      </c>
      <c r="C303" s="24" t="s">
        <v>487</v>
      </c>
      <c r="D303" s="82">
        <v>2940.02</v>
      </c>
    </row>
    <row r="304" spans="2:4" s="11" customFormat="1" ht="27">
      <c r="B304" s="24" t="s">
        <v>489</v>
      </c>
      <c r="C304" s="24" t="s">
        <v>490</v>
      </c>
      <c r="D304" s="82">
        <v>3000</v>
      </c>
    </row>
    <row r="305" spans="2:4" s="11" customFormat="1" ht="27">
      <c r="B305" s="24" t="s">
        <v>491</v>
      </c>
      <c r="C305" s="24" t="s">
        <v>490</v>
      </c>
      <c r="D305" s="82">
        <v>3000</v>
      </c>
    </row>
    <row r="306" spans="2:4" s="11" customFormat="1" ht="27">
      <c r="B306" s="24" t="s">
        <v>492</v>
      </c>
      <c r="C306" s="24" t="s">
        <v>490</v>
      </c>
      <c r="D306" s="82">
        <v>3000</v>
      </c>
    </row>
    <row r="307" spans="2:4" s="11" customFormat="1" ht="27">
      <c r="B307" s="24" t="s">
        <v>493</v>
      </c>
      <c r="C307" s="24" t="s">
        <v>490</v>
      </c>
      <c r="D307" s="82">
        <v>3000</v>
      </c>
    </row>
    <row r="308" spans="2:4" s="11" customFormat="1" ht="27">
      <c r="B308" s="24" t="s">
        <v>494</v>
      </c>
      <c r="C308" s="24" t="s">
        <v>490</v>
      </c>
      <c r="D308" s="82">
        <v>3000</v>
      </c>
    </row>
    <row r="309" spans="2:4" s="11" customFormat="1" ht="27">
      <c r="B309" s="24" t="s">
        <v>495</v>
      </c>
      <c r="C309" s="24" t="s">
        <v>496</v>
      </c>
      <c r="D309" s="82">
        <v>5568</v>
      </c>
    </row>
    <row r="310" spans="2:4" s="11" customFormat="1" ht="27">
      <c r="B310" s="24" t="s">
        <v>497</v>
      </c>
      <c r="C310" s="24" t="s">
        <v>498</v>
      </c>
      <c r="D310" s="82">
        <v>1350.02</v>
      </c>
    </row>
    <row r="311" spans="2:4" s="11" customFormat="1" ht="27">
      <c r="B311" s="24" t="s">
        <v>499</v>
      </c>
      <c r="C311" s="24" t="s">
        <v>498</v>
      </c>
      <c r="D311" s="82">
        <v>1350.02</v>
      </c>
    </row>
    <row r="312" spans="2:4" s="11" customFormat="1" ht="40.5">
      <c r="B312" s="24" t="s">
        <v>500</v>
      </c>
      <c r="C312" s="24" t="s">
        <v>501</v>
      </c>
      <c r="D312" s="82">
        <v>2018.02</v>
      </c>
    </row>
    <row r="313" spans="2:4" s="11" customFormat="1" ht="27">
      <c r="B313" s="24" t="s">
        <v>502</v>
      </c>
      <c r="C313" s="24" t="s">
        <v>430</v>
      </c>
      <c r="D313" s="82">
        <v>2710</v>
      </c>
    </row>
    <row r="314" spans="2:4" s="11" customFormat="1" ht="13.5">
      <c r="B314" s="22"/>
      <c r="C314" s="22" t="s">
        <v>54</v>
      </c>
      <c r="D314" s="78">
        <f>D315</f>
        <v>7987</v>
      </c>
    </row>
    <row r="315" spans="2:4" s="11" customFormat="1" ht="13.5">
      <c r="B315" s="53"/>
      <c r="C315" s="53" t="s">
        <v>13</v>
      </c>
      <c r="D315" s="79">
        <f>SUM(D316:D328)</f>
        <v>7987</v>
      </c>
    </row>
    <row r="316" spans="2:4" s="11" customFormat="1" ht="13.5">
      <c r="B316" s="24" t="s">
        <v>503</v>
      </c>
      <c r="C316" s="27" t="s">
        <v>504</v>
      </c>
      <c r="D316" s="84">
        <v>0</v>
      </c>
    </row>
    <row r="317" spans="2:4" s="11" customFormat="1" ht="13.5">
      <c r="B317" s="24" t="s">
        <v>505</v>
      </c>
      <c r="C317" s="27" t="s">
        <v>506</v>
      </c>
      <c r="D317" s="81">
        <v>100</v>
      </c>
    </row>
    <row r="318" spans="2:4" s="11" customFormat="1" ht="13.5">
      <c r="B318" s="24" t="s">
        <v>507</v>
      </c>
      <c r="C318" s="27" t="s">
        <v>508</v>
      </c>
      <c r="D318" s="81">
        <v>2000</v>
      </c>
    </row>
    <row r="319" spans="2:4" s="11" customFormat="1" ht="13.5">
      <c r="B319" s="24" t="s">
        <v>509</v>
      </c>
      <c r="C319" s="27" t="s">
        <v>510</v>
      </c>
      <c r="D319" s="81">
        <v>3480</v>
      </c>
    </row>
    <row r="320" spans="2:4" s="11" customFormat="1" ht="13.5">
      <c r="B320" s="24" t="s">
        <v>511</v>
      </c>
      <c r="C320" s="27" t="s">
        <v>512</v>
      </c>
      <c r="D320" s="81">
        <v>400</v>
      </c>
    </row>
    <row r="321" spans="2:4" s="11" customFormat="1" ht="13.5">
      <c r="B321" s="24" t="s">
        <v>513</v>
      </c>
      <c r="C321" s="27" t="s">
        <v>514</v>
      </c>
      <c r="D321" s="81">
        <v>2000</v>
      </c>
    </row>
    <row r="322" spans="2:4" s="11" customFormat="1" ht="13.5">
      <c r="B322" s="24" t="s">
        <v>515</v>
      </c>
      <c r="C322" s="27" t="s">
        <v>516</v>
      </c>
      <c r="D322" s="81">
        <v>1</v>
      </c>
    </row>
    <row r="323" spans="2:4" s="11" customFormat="1" ht="13.5">
      <c r="B323" s="24" t="s">
        <v>517</v>
      </c>
      <c r="C323" s="31" t="s">
        <v>518</v>
      </c>
      <c r="D323" s="81">
        <v>1</v>
      </c>
    </row>
    <row r="324" spans="2:4" s="11" customFormat="1" ht="13.5">
      <c r="B324" s="24" t="s">
        <v>519</v>
      </c>
      <c r="C324" s="27" t="s">
        <v>520</v>
      </c>
      <c r="D324" s="81">
        <v>1</v>
      </c>
    </row>
    <row r="325" spans="2:4" s="11" customFormat="1" ht="13.5">
      <c r="B325" s="24" t="s">
        <v>521</v>
      </c>
      <c r="C325" s="27" t="s">
        <v>522</v>
      </c>
      <c r="D325" s="81">
        <v>1</v>
      </c>
    </row>
    <row r="326" spans="2:4" s="11" customFormat="1" ht="13.5">
      <c r="B326" s="24" t="s">
        <v>523</v>
      </c>
      <c r="C326" s="27" t="s">
        <v>524</v>
      </c>
      <c r="D326" s="81">
        <v>1</v>
      </c>
    </row>
    <row r="327" spans="2:4" s="11" customFormat="1" ht="13.5">
      <c r="B327" s="24" t="s">
        <v>525</v>
      </c>
      <c r="C327" s="27" t="s">
        <v>526</v>
      </c>
      <c r="D327" s="81">
        <v>1</v>
      </c>
    </row>
    <row r="328" spans="2:4" s="11" customFormat="1" ht="13.5">
      <c r="B328" s="24" t="s">
        <v>529</v>
      </c>
      <c r="C328" s="27" t="s">
        <v>530</v>
      </c>
      <c r="D328" s="81">
        <v>1</v>
      </c>
    </row>
    <row r="329" spans="2:4" s="14" customFormat="1" ht="16.5" customHeight="1">
      <c r="B329" s="48"/>
      <c r="C329" s="48" t="s">
        <v>531</v>
      </c>
      <c r="D329" s="77">
        <f>D330+D360+D376</f>
        <v>883758.16</v>
      </c>
    </row>
    <row r="330" spans="2:4" s="11" customFormat="1" ht="13.5">
      <c r="B330" s="22"/>
      <c r="C330" s="22" t="s">
        <v>12</v>
      </c>
      <c r="D330" s="78">
        <f>D331+D340+D342+D348+D354+D358</f>
        <v>218316.68</v>
      </c>
    </row>
    <row r="331" spans="2:4" s="11" customFormat="1" ht="13.5">
      <c r="B331" s="53"/>
      <c r="C331" s="53" t="s">
        <v>38</v>
      </c>
      <c r="D331" s="79">
        <f>SUM(D332:D339)</f>
        <v>3225</v>
      </c>
    </row>
    <row r="332" spans="2:4" s="11" customFormat="1" ht="13.5">
      <c r="B332" s="24" t="s">
        <v>532</v>
      </c>
      <c r="C332" s="27" t="s">
        <v>533</v>
      </c>
      <c r="D332" s="81">
        <v>1</v>
      </c>
    </row>
    <row r="333" spans="2:4" s="11" customFormat="1" ht="13.5">
      <c r="B333" s="24" t="s">
        <v>536</v>
      </c>
      <c r="C333" s="27" t="s">
        <v>537</v>
      </c>
      <c r="D333" s="81">
        <v>1</v>
      </c>
    </row>
    <row r="334" spans="2:4" s="11" customFormat="1" ht="27">
      <c r="B334" s="24" t="s">
        <v>538</v>
      </c>
      <c r="C334" s="27" t="s">
        <v>539</v>
      </c>
      <c r="D334" s="81">
        <v>1</v>
      </c>
    </row>
    <row r="335" spans="2:4" s="11" customFormat="1" ht="13.5">
      <c r="B335" s="24" t="s">
        <v>551</v>
      </c>
      <c r="C335" s="27" t="s">
        <v>267</v>
      </c>
      <c r="D335" s="81">
        <v>2700</v>
      </c>
    </row>
    <row r="336" spans="2:4" s="11" customFormat="1" ht="13.5">
      <c r="B336" s="24" t="s">
        <v>552</v>
      </c>
      <c r="C336" s="27" t="s">
        <v>537</v>
      </c>
      <c r="D336" s="81">
        <v>350</v>
      </c>
    </row>
    <row r="337" spans="2:4" s="11" customFormat="1" ht="13.5">
      <c r="B337" s="24" t="s">
        <v>553</v>
      </c>
      <c r="C337" s="27" t="s">
        <v>554</v>
      </c>
      <c r="D337" s="81">
        <v>170</v>
      </c>
    </row>
    <row r="338" spans="2:4" s="11" customFormat="1" ht="13.5">
      <c r="B338" s="24" t="s">
        <v>570</v>
      </c>
      <c r="C338" s="27" t="s">
        <v>537</v>
      </c>
      <c r="D338" s="81">
        <v>1</v>
      </c>
    </row>
    <row r="339" spans="2:4" s="11" customFormat="1" ht="13.5">
      <c r="B339" s="24" t="s">
        <v>571</v>
      </c>
      <c r="C339" s="27" t="s">
        <v>572</v>
      </c>
      <c r="D339" s="81">
        <v>1</v>
      </c>
    </row>
    <row r="340" spans="2:4" s="11" customFormat="1" ht="13.5">
      <c r="B340" s="53"/>
      <c r="C340" s="53" t="s">
        <v>239</v>
      </c>
      <c r="D340" s="79">
        <f>SUM(D341:D341)</f>
        <v>7100</v>
      </c>
    </row>
    <row r="341" spans="2:4" s="11" customFormat="1" ht="13.5">
      <c r="B341" s="24" t="s">
        <v>575</v>
      </c>
      <c r="C341" s="24" t="s">
        <v>576</v>
      </c>
      <c r="D341" s="82">
        <v>7100</v>
      </c>
    </row>
    <row r="342" spans="2:4" s="11" customFormat="1" ht="13.5">
      <c r="B342" s="53"/>
      <c r="C342" s="53" t="s">
        <v>577</v>
      </c>
      <c r="D342" s="79">
        <f>SUM(D343:D347)</f>
        <v>29729.95</v>
      </c>
    </row>
    <row r="343" spans="2:4" s="11" customFormat="1" ht="13.5">
      <c r="B343" s="24" t="s">
        <v>578</v>
      </c>
      <c r="C343" s="24" t="s">
        <v>579</v>
      </c>
      <c r="D343" s="82">
        <v>5914.01</v>
      </c>
    </row>
    <row r="344" spans="2:4" s="11" customFormat="1" ht="13.5">
      <c r="B344" s="24" t="s">
        <v>580</v>
      </c>
      <c r="C344" s="24" t="s">
        <v>579</v>
      </c>
      <c r="D344" s="82">
        <v>5914.01</v>
      </c>
    </row>
    <row r="345" spans="2:4" s="11" customFormat="1" ht="13.5">
      <c r="B345" s="24" t="s">
        <v>582</v>
      </c>
      <c r="C345" s="24" t="s">
        <v>579</v>
      </c>
      <c r="D345" s="82">
        <v>5914.01</v>
      </c>
    </row>
    <row r="346" spans="2:4" s="11" customFormat="1" ht="13.5">
      <c r="B346" s="24" t="s">
        <v>583</v>
      </c>
      <c r="C346" s="24" t="s">
        <v>579</v>
      </c>
      <c r="D346" s="82">
        <v>5914.01</v>
      </c>
    </row>
    <row r="347" spans="2:4" s="11" customFormat="1" ht="13.5">
      <c r="B347" s="24" t="s">
        <v>584</v>
      </c>
      <c r="C347" s="24" t="s">
        <v>585</v>
      </c>
      <c r="D347" s="82">
        <v>6073.91</v>
      </c>
    </row>
    <row r="348" spans="2:4" s="11" customFormat="1" ht="13.5">
      <c r="B348" s="53"/>
      <c r="C348" s="53" t="s">
        <v>1079</v>
      </c>
      <c r="D348" s="79">
        <f>SUM(D349:D353)</f>
        <v>78862.900000000009</v>
      </c>
    </row>
    <row r="349" spans="2:4" s="11" customFormat="1" ht="13.5">
      <c r="B349" s="24" t="s">
        <v>1082</v>
      </c>
      <c r="C349" s="24" t="s">
        <v>1083</v>
      </c>
      <c r="D349" s="82">
        <v>25000</v>
      </c>
    </row>
    <row r="350" spans="2:4" s="11" customFormat="1" ht="13.5">
      <c r="B350" s="24" t="s">
        <v>1084</v>
      </c>
      <c r="C350" s="24" t="s">
        <v>1085</v>
      </c>
      <c r="D350" s="82">
        <v>10149.299999999999</v>
      </c>
    </row>
    <row r="351" spans="2:4" s="11" customFormat="1" ht="13.5">
      <c r="B351" s="24" t="s">
        <v>1086</v>
      </c>
      <c r="C351" s="24" t="s">
        <v>1087</v>
      </c>
      <c r="D351" s="82">
        <v>10149.299999999999</v>
      </c>
    </row>
    <row r="352" spans="2:4" s="11" customFormat="1" ht="13.5">
      <c r="B352" s="24" t="s">
        <v>1088</v>
      </c>
      <c r="C352" s="24" t="s">
        <v>1089</v>
      </c>
      <c r="D352" s="82">
        <v>9799.2999999999993</v>
      </c>
    </row>
    <row r="353" spans="2:4" s="11" customFormat="1" ht="54">
      <c r="B353" s="24" t="s">
        <v>1090</v>
      </c>
      <c r="C353" s="24" t="s">
        <v>1091</v>
      </c>
      <c r="D353" s="82">
        <v>23765</v>
      </c>
    </row>
    <row r="354" spans="2:4" s="11" customFormat="1" ht="13.5">
      <c r="B354" s="53"/>
      <c r="C354" s="53" t="s">
        <v>1104</v>
      </c>
      <c r="D354" s="79">
        <f>SUM(D355:D357)</f>
        <v>21398.83</v>
      </c>
    </row>
    <row r="355" spans="2:4" s="11" customFormat="1" ht="13.5">
      <c r="B355" s="24" t="s">
        <v>1106</v>
      </c>
      <c r="C355" s="24" t="s">
        <v>1110</v>
      </c>
      <c r="D355" s="82">
        <v>4800</v>
      </c>
    </row>
    <row r="356" spans="2:4" s="11" customFormat="1" ht="13.5">
      <c r="B356" s="24" t="s">
        <v>1107</v>
      </c>
      <c r="C356" s="24" t="s">
        <v>1113</v>
      </c>
      <c r="D356" s="82">
        <v>8200</v>
      </c>
    </row>
    <row r="357" spans="2:4" s="11" customFormat="1" ht="13.5">
      <c r="B357" s="24" t="s">
        <v>1111</v>
      </c>
      <c r="C357" s="24" t="s">
        <v>1114</v>
      </c>
      <c r="D357" s="82">
        <v>8398.83</v>
      </c>
    </row>
    <row r="358" spans="2:4" s="11" customFormat="1" ht="13.5">
      <c r="B358" s="53"/>
      <c r="C358" s="53" t="s">
        <v>1147</v>
      </c>
      <c r="D358" s="79">
        <f>D359</f>
        <v>78000</v>
      </c>
    </row>
    <row r="359" spans="2:4" s="11" customFormat="1" ht="13.5">
      <c r="B359" s="24" t="s">
        <v>1155</v>
      </c>
      <c r="C359" s="24" t="s">
        <v>1156</v>
      </c>
      <c r="D359" s="82">
        <v>78000</v>
      </c>
    </row>
    <row r="360" spans="2:4" s="11" customFormat="1" ht="13.5">
      <c r="B360" s="22"/>
      <c r="C360" s="22" t="s">
        <v>244</v>
      </c>
      <c r="D360" s="78">
        <f>D361+D363</f>
        <v>107591.06000000001</v>
      </c>
    </row>
    <row r="361" spans="2:4" s="11" customFormat="1" ht="13.5">
      <c r="B361" s="53"/>
      <c r="C361" s="53" t="s">
        <v>38</v>
      </c>
      <c r="D361" s="79">
        <f>D362</f>
        <v>1</v>
      </c>
    </row>
    <row r="362" spans="2:4" s="11" customFormat="1" ht="13.5">
      <c r="B362" s="24" t="s">
        <v>586</v>
      </c>
      <c r="C362" s="27" t="s">
        <v>554</v>
      </c>
      <c r="D362" s="81">
        <v>1</v>
      </c>
    </row>
    <row r="363" spans="2:4" s="11" customFormat="1" ht="13.5">
      <c r="B363" s="53"/>
      <c r="C363" s="53" t="s">
        <v>239</v>
      </c>
      <c r="D363" s="79">
        <f>D364</f>
        <v>107590.06000000001</v>
      </c>
    </row>
    <row r="364" spans="2:4" s="11" customFormat="1" ht="13.5">
      <c r="B364" s="34"/>
      <c r="C364" s="34" t="s">
        <v>587</v>
      </c>
      <c r="D364" s="85">
        <f>SUM(D365:D375)</f>
        <v>107590.06000000001</v>
      </c>
    </row>
    <row r="365" spans="2:4" s="11" customFormat="1" ht="40.5">
      <c r="B365" s="24" t="s">
        <v>588</v>
      </c>
      <c r="C365" s="24" t="s">
        <v>589</v>
      </c>
      <c r="D365" s="82">
        <v>7700.81</v>
      </c>
    </row>
    <row r="366" spans="2:4" s="11" customFormat="1" ht="13.5">
      <c r="B366" s="24" t="s">
        <v>590</v>
      </c>
      <c r="C366" s="39" t="s">
        <v>591</v>
      </c>
      <c r="D366" s="82">
        <v>7667.01</v>
      </c>
    </row>
    <row r="367" spans="2:4" s="11" customFormat="1" ht="13.5">
      <c r="B367" s="24" t="s">
        <v>592</v>
      </c>
      <c r="C367" s="24" t="s">
        <v>593</v>
      </c>
      <c r="D367" s="82">
        <v>7667.01</v>
      </c>
    </row>
    <row r="368" spans="2:4" s="11" customFormat="1" ht="27">
      <c r="B368" s="24" t="s">
        <v>596</v>
      </c>
      <c r="C368" s="24" t="s">
        <v>597</v>
      </c>
      <c r="D368" s="82">
        <v>19700.21</v>
      </c>
    </row>
    <row r="369" spans="2:4" s="11" customFormat="1" ht="40.5">
      <c r="B369" s="24" t="s">
        <v>598</v>
      </c>
      <c r="C369" s="24" t="s">
        <v>599</v>
      </c>
      <c r="D369" s="82">
        <v>5500</v>
      </c>
    </row>
    <row r="370" spans="2:4" s="11" customFormat="1" ht="40.5">
      <c r="B370" s="24" t="s">
        <v>600</v>
      </c>
      <c r="C370" s="24" t="s">
        <v>601</v>
      </c>
      <c r="D370" s="82">
        <v>5500</v>
      </c>
    </row>
    <row r="371" spans="2:4" s="11" customFormat="1" ht="27">
      <c r="B371" s="24" t="s">
        <v>602</v>
      </c>
      <c r="C371" s="24" t="s">
        <v>603</v>
      </c>
      <c r="D371" s="82">
        <v>8965</v>
      </c>
    </row>
    <row r="372" spans="2:4" s="11" customFormat="1" ht="27">
      <c r="B372" s="24" t="s">
        <v>604</v>
      </c>
      <c r="C372" s="24" t="s">
        <v>605</v>
      </c>
      <c r="D372" s="82">
        <v>8965</v>
      </c>
    </row>
    <row r="373" spans="2:4" s="11" customFormat="1" ht="27">
      <c r="B373" s="24" t="s">
        <v>606</v>
      </c>
      <c r="C373" s="24" t="s">
        <v>607</v>
      </c>
      <c r="D373" s="82">
        <v>8965</v>
      </c>
    </row>
    <row r="374" spans="2:4" s="11" customFormat="1" ht="27">
      <c r="B374" s="24" t="s">
        <v>608</v>
      </c>
      <c r="C374" s="24" t="s">
        <v>609</v>
      </c>
      <c r="D374" s="82">
        <v>21512</v>
      </c>
    </row>
    <row r="375" spans="2:4" s="11" customFormat="1" ht="40.5">
      <c r="B375" s="24" t="s">
        <v>610</v>
      </c>
      <c r="C375" s="24" t="s">
        <v>611</v>
      </c>
      <c r="D375" s="82">
        <v>5448.02</v>
      </c>
    </row>
    <row r="376" spans="2:4" s="11" customFormat="1" ht="13.5">
      <c r="B376" s="22"/>
      <c r="C376" s="22" t="s">
        <v>54</v>
      </c>
      <c r="D376" s="78">
        <f>D377+D382+D420</f>
        <v>557850.42000000004</v>
      </c>
    </row>
    <row r="377" spans="2:4" s="11" customFormat="1" ht="13.5">
      <c r="B377" s="53"/>
      <c r="C377" s="53" t="s">
        <v>38</v>
      </c>
      <c r="D377" s="79">
        <f>SUM(D378:D381)</f>
        <v>4</v>
      </c>
    </row>
    <row r="378" spans="2:4" s="11" customFormat="1" ht="13.5">
      <c r="B378" s="24" t="s">
        <v>612</v>
      </c>
      <c r="C378" s="27" t="s">
        <v>613</v>
      </c>
      <c r="D378" s="81">
        <v>1</v>
      </c>
    </row>
    <row r="379" spans="2:4" s="11" customFormat="1" ht="13.5">
      <c r="B379" s="24" t="s">
        <v>614</v>
      </c>
      <c r="C379" s="27" t="s">
        <v>615</v>
      </c>
      <c r="D379" s="81">
        <v>1</v>
      </c>
    </row>
    <row r="380" spans="2:4" s="11" customFormat="1" ht="13.5">
      <c r="B380" s="24" t="s">
        <v>616</v>
      </c>
      <c r="C380" s="27" t="s">
        <v>617</v>
      </c>
      <c r="D380" s="81">
        <v>1</v>
      </c>
    </row>
    <row r="381" spans="2:4" s="11" customFormat="1" ht="13.5">
      <c r="B381" s="24" t="s">
        <v>618</v>
      </c>
      <c r="C381" s="27" t="s">
        <v>619</v>
      </c>
      <c r="D381" s="81">
        <v>1</v>
      </c>
    </row>
    <row r="382" spans="2:4" s="11" customFormat="1" ht="13.5">
      <c r="B382" s="53"/>
      <c r="C382" s="53" t="s">
        <v>266</v>
      </c>
      <c r="D382" s="79">
        <f>D383+D409</f>
        <v>400900</v>
      </c>
    </row>
    <row r="383" spans="2:4" s="11" customFormat="1" ht="13.5">
      <c r="B383" s="50"/>
      <c r="C383" s="60" t="s">
        <v>620</v>
      </c>
      <c r="D383" s="86">
        <f>SUM(D384:D408)</f>
        <v>276800</v>
      </c>
    </row>
    <row r="384" spans="2:4" s="11" customFormat="1" ht="13.5">
      <c r="B384" s="24" t="s">
        <v>623</v>
      </c>
      <c r="C384" s="31" t="s">
        <v>624</v>
      </c>
      <c r="D384" s="84">
        <v>8200</v>
      </c>
    </row>
    <row r="385" spans="2:4" s="11" customFormat="1" ht="27">
      <c r="B385" s="24" t="s">
        <v>625</v>
      </c>
      <c r="C385" s="31" t="s">
        <v>626</v>
      </c>
      <c r="D385" s="83">
        <v>8200</v>
      </c>
    </row>
    <row r="386" spans="2:4" s="11" customFormat="1" ht="27">
      <c r="B386" s="24" t="s">
        <v>627</v>
      </c>
      <c r="C386" s="31" t="s">
        <v>628</v>
      </c>
      <c r="D386" s="84">
        <v>7200</v>
      </c>
    </row>
    <row r="387" spans="2:4" s="11" customFormat="1" ht="27">
      <c r="B387" s="24" t="s">
        <v>629</v>
      </c>
      <c r="C387" s="31" t="s">
        <v>628</v>
      </c>
      <c r="D387" s="84">
        <v>7200</v>
      </c>
    </row>
    <row r="388" spans="2:4" s="11" customFormat="1" ht="40.5">
      <c r="B388" s="24" t="s">
        <v>630</v>
      </c>
      <c r="C388" s="31" t="s">
        <v>631</v>
      </c>
      <c r="D388" s="83">
        <v>12500</v>
      </c>
    </row>
    <row r="389" spans="2:4" s="11" customFormat="1" ht="40.5">
      <c r="B389" s="24" t="s">
        <v>632</v>
      </c>
      <c r="C389" s="31" t="s">
        <v>631</v>
      </c>
      <c r="D389" s="83">
        <v>12500</v>
      </c>
    </row>
    <row r="390" spans="2:4" s="11" customFormat="1" ht="27">
      <c r="B390" s="24" t="s">
        <v>633</v>
      </c>
      <c r="C390" s="31" t="s">
        <v>634</v>
      </c>
      <c r="D390" s="84">
        <v>12500</v>
      </c>
    </row>
    <row r="391" spans="2:4" s="11" customFormat="1" ht="40.5">
      <c r="B391" s="24" t="s">
        <v>636</v>
      </c>
      <c r="C391" s="31" t="s">
        <v>637</v>
      </c>
      <c r="D391" s="84">
        <v>13500</v>
      </c>
    </row>
    <row r="392" spans="2:4" s="11" customFormat="1" ht="27">
      <c r="B392" s="24" t="s">
        <v>638</v>
      </c>
      <c r="C392" s="31" t="s">
        <v>639</v>
      </c>
      <c r="D392" s="84">
        <v>13500</v>
      </c>
    </row>
    <row r="393" spans="2:4" s="11" customFormat="1" ht="27">
      <c r="B393" s="24" t="s">
        <v>640</v>
      </c>
      <c r="C393" s="31" t="s">
        <v>641</v>
      </c>
      <c r="D393" s="83">
        <v>13500</v>
      </c>
    </row>
    <row r="394" spans="2:4" s="11" customFormat="1" ht="27">
      <c r="B394" s="24" t="s">
        <v>642</v>
      </c>
      <c r="C394" s="31" t="s">
        <v>641</v>
      </c>
      <c r="D394" s="84">
        <v>13500</v>
      </c>
    </row>
    <row r="395" spans="2:4" s="11" customFormat="1" ht="27">
      <c r="B395" s="24" t="s">
        <v>643</v>
      </c>
      <c r="C395" s="31" t="s">
        <v>641</v>
      </c>
      <c r="D395" s="83">
        <v>13500</v>
      </c>
    </row>
    <row r="396" spans="2:4" s="11" customFormat="1" ht="27">
      <c r="B396" s="24" t="s">
        <v>644</v>
      </c>
      <c r="C396" s="31" t="s">
        <v>645</v>
      </c>
      <c r="D396" s="83">
        <v>18500</v>
      </c>
    </row>
    <row r="397" spans="2:4" s="11" customFormat="1" ht="27">
      <c r="B397" s="24" t="s">
        <v>646</v>
      </c>
      <c r="C397" s="31" t="s">
        <v>626</v>
      </c>
      <c r="D397" s="83">
        <v>8200</v>
      </c>
    </row>
    <row r="398" spans="2:4" s="11" customFormat="1" ht="27">
      <c r="B398" s="24" t="s">
        <v>649</v>
      </c>
      <c r="C398" s="31" t="s">
        <v>650</v>
      </c>
      <c r="D398" s="84">
        <v>8200</v>
      </c>
    </row>
    <row r="399" spans="2:4" s="11" customFormat="1" ht="27">
      <c r="B399" s="24" t="s">
        <v>651</v>
      </c>
      <c r="C399" s="31" t="s">
        <v>652</v>
      </c>
      <c r="D399" s="84">
        <v>8200</v>
      </c>
    </row>
    <row r="400" spans="2:4" s="11" customFormat="1" ht="27">
      <c r="B400" s="24" t="s">
        <v>653</v>
      </c>
      <c r="C400" s="31" t="s">
        <v>634</v>
      </c>
      <c r="D400" s="83">
        <v>8200</v>
      </c>
    </row>
    <row r="401" spans="2:4" s="11" customFormat="1" ht="27">
      <c r="B401" s="24" t="s">
        <v>654</v>
      </c>
      <c r="C401" s="31" t="s">
        <v>634</v>
      </c>
      <c r="D401" s="84">
        <v>8200</v>
      </c>
    </row>
    <row r="402" spans="2:4" s="11" customFormat="1" ht="27">
      <c r="B402" s="24" t="s">
        <v>655</v>
      </c>
      <c r="C402" s="31" t="s">
        <v>656</v>
      </c>
      <c r="D402" s="83">
        <v>7200</v>
      </c>
    </row>
    <row r="403" spans="2:4" s="11" customFormat="1" ht="27">
      <c r="B403" s="24" t="s">
        <v>657</v>
      </c>
      <c r="C403" s="31" t="s">
        <v>658</v>
      </c>
      <c r="D403" s="84">
        <v>7200</v>
      </c>
    </row>
    <row r="404" spans="2:4" s="11" customFormat="1" ht="40.5">
      <c r="B404" s="24" t="s">
        <v>659</v>
      </c>
      <c r="C404" s="31" t="s">
        <v>660</v>
      </c>
      <c r="D404" s="83">
        <v>8200</v>
      </c>
    </row>
    <row r="405" spans="2:4" s="11" customFormat="1" ht="27">
      <c r="B405" s="24" t="s">
        <v>661</v>
      </c>
      <c r="C405" s="31" t="s">
        <v>662</v>
      </c>
      <c r="D405" s="83">
        <v>13500</v>
      </c>
    </row>
    <row r="406" spans="2:4" s="11" customFormat="1" ht="27">
      <c r="B406" s="24" t="s">
        <v>663</v>
      </c>
      <c r="C406" s="31" t="s">
        <v>664</v>
      </c>
      <c r="D406" s="83">
        <v>7200</v>
      </c>
    </row>
    <row r="407" spans="2:4" s="11" customFormat="1" ht="13.5">
      <c r="B407" s="24" t="s">
        <v>665</v>
      </c>
      <c r="C407" s="31" t="s">
        <v>666</v>
      </c>
      <c r="D407" s="83">
        <v>30000</v>
      </c>
    </row>
    <row r="408" spans="2:4" s="11" customFormat="1" ht="13.5">
      <c r="B408" s="24" t="s">
        <v>680</v>
      </c>
      <c r="C408" s="31" t="s">
        <v>681</v>
      </c>
      <c r="D408" s="83">
        <v>8200</v>
      </c>
    </row>
    <row r="409" spans="2:4" s="11" customFormat="1" ht="13.5">
      <c r="B409" s="50"/>
      <c r="C409" s="60" t="s">
        <v>684</v>
      </c>
      <c r="D409" s="86">
        <f>SUM(D410:D419)</f>
        <v>124100</v>
      </c>
    </row>
    <row r="410" spans="2:4" s="11" customFormat="1" ht="13.5">
      <c r="B410" s="24" t="s">
        <v>685</v>
      </c>
      <c r="C410" s="42" t="s">
        <v>686</v>
      </c>
      <c r="D410" s="87">
        <v>1050</v>
      </c>
    </row>
    <row r="411" spans="2:4" s="11" customFormat="1" ht="13.5">
      <c r="B411" s="24" t="s">
        <v>691</v>
      </c>
      <c r="C411" s="42" t="s">
        <v>688</v>
      </c>
      <c r="D411" s="87">
        <v>1150</v>
      </c>
    </row>
    <row r="412" spans="2:4" s="11" customFormat="1" ht="13.5">
      <c r="B412" s="24" t="s">
        <v>692</v>
      </c>
      <c r="C412" s="31" t="s">
        <v>693</v>
      </c>
      <c r="D412" s="83">
        <v>2000</v>
      </c>
    </row>
    <row r="413" spans="2:4" s="11" customFormat="1" ht="13.5">
      <c r="B413" s="24" t="s">
        <v>695</v>
      </c>
      <c r="C413" s="31" t="s">
        <v>696</v>
      </c>
      <c r="D413" s="83">
        <v>9200</v>
      </c>
    </row>
    <row r="414" spans="2:4" s="11" customFormat="1" ht="13.5">
      <c r="B414" s="24" t="s">
        <v>699</v>
      </c>
      <c r="C414" s="31" t="s">
        <v>700</v>
      </c>
      <c r="D414" s="83">
        <v>6800</v>
      </c>
    </row>
    <row r="415" spans="2:4" s="11" customFormat="1" ht="13.5">
      <c r="B415" s="24" t="s">
        <v>701</v>
      </c>
      <c r="C415" s="43" t="s">
        <v>702</v>
      </c>
      <c r="D415" s="83">
        <v>6800</v>
      </c>
    </row>
    <row r="416" spans="2:4" s="11" customFormat="1" ht="13.5">
      <c r="B416" s="24" t="s">
        <v>706</v>
      </c>
      <c r="C416" s="43" t="s">
        <v>707</v>
      </c>
      <c r="D416" s="84">
        <v>4200</v>
      </c>
    </row>
    <row r="417" spans="2:4" s="11" customFormat="1" ht="13.5">
      <c r="B417" s="24" t="s">
        <v>712</v>
      </c>
      <c r="C417" s="43" t="s">
        <v>704</v>
      </c>
      <c r="D417" s="83">
        <v>4200</v>
      </c>
    </row>
    <row r="418" spans="2:4" s="11" customFormat="1" ht="27">
      <c r="B418" s="24" t="s">
        <v>714</v>
      </c>
      <c r="C418" s="31" t="s">
        <v>715</v>
      </c>
      <c r="D418" s="83">
        <v>3700</v>
      </c>
    </row>
    <row r="419" spans="2:4" s="11" customFormat="1" ht="13.5">
      <c r="B419" s="24" t="s">
        <v>721</v>
      </c>
      <c r="C419" s="31" t="s">
        <v>720</v>
      </c>
      <c r="D419" s="83">
        <v>85000</v>
      </c>
    </row>
    <row r="420" spans="2:4" s="11" customFormat="1" ht="13.5">
      <c r="B420" s="53"/>
      <c r="C420" s="53" t="s">
        <v>239</v>
      </c>
      <c r="D420" s="79">
        <f>D421</f>
        <v>156946.42000000001</v>
      </c>
    </row>
    <row r="421" spans="2:4" s="11" customFormat="1" ht="13.5">
      <c r="B421" s="34"/>
      <c r="C421" s="62" t="s">
        <v>724</v>
      </c>
      <c r="D421" s="88">
        <f>D422</f>
        <v>156946.42000000001</v>
      </c>
    </row>
    <row r="422" spans="2:4" s="11" customFormat="1" ht="40.5">
      <c r="B422" s="24" t="s">
        <v>725</v>
      </c>
      <c r="C422" s="24" t="s">
        <v>726</v>
      </c>
      <c r="D422" s="82">
        <v>156946.42000000001</v>
      </c>
    </row>
    <row r="423" spans="2:4" s="14" customFormat="1" ht="12">
      <c r="B423" s="48"/>
      <c r="C423" s="48" t="s">
        <v>727</v>
      </c>
      <c r="D423" s="77">
        <f>D424</f>
        <v>158134.81</v>
      </c>
    </row>
    <row r="424" spans="2:4" s="11" customFormat="1" ht="13.5">
      <c r="B424" s="22"/>
      <c r="C424" s="22" t="s">
        <v>244</v>
      </c>
      <c r="D424" s="78">
        <f>D425+D436</f>
        <v>158134.81</v>
      </c>
    </row>
    <row r="425" spans="2:4" s="11" customFormat="1" ht="13.5">
      <c r="B425" s="53"/>
      <c r="C425" s="53" t="s">
        <v>266</v>
      </c>
      <c r="D425" s="79">
        <f>SUM(D426:D435)</f>
        <v>150109.76000000001</v>
      </c>
    </row>
    <row r="426" spans="2:4" s="11" customFormat="1" ht="13.5">
      <c r="B426" s="24" t="s">
        <v>730</v>
      </c>
      <c r="C426" s="31" t="s">
        <v>731</v>
      </c>
      <c r="D426" s="83">
        <v>30854</v>
      </c>
    </row>
    <row r="427" spans="2:4" s="11" customFormat="1" ht="13.5">
      <c r="B427" s="24" t="s">
        <v>732</v>
      </c>
      <c r="C427" s="31" t="s">
        <v>731</v>
      </c>
      <c r="D427" s="83">
        <v>30854</v>
      </c>
    </row>
    <row r="428" spans="2:4" s="11" customFormat="1" ht="13.5">
      <c r="B428" s="24" t="s">
        <v>733</v>
      </c>
      <c r="C428" s="31" t="s">
        <v>734</v>
      </c>
      <c r="D428" s="83">
        <v>23558</v>
      </c>
    </row>
    <row r="429" spans="2:4" s="11" customFormat="1" ht="13.5">
      <c r="B429" s="24" t="s">
        <v>735</v>
      </c>
      <c r="C429" s="31" t="s">
        <v>734</v>
      </c>
      <c r="D429" s="83">
        <v>23558</v>
      </c>
    </row>
    <row r="430" spans="2:4" s="11" customFormat="1" ht="13.5">
      <c r="B430" s="24" t="s">
        <v>738</v>
      </c>
      <c r="C430" s="31" t="s">
        <v>739</v>
      </c>
      <c r="D430" s="83">
        <v>11842.81</v>
      </c>
    </row>
    <row r="431" spans="2:4" s="11" customFormat="1" ht="27">
      <c r="B431" s="24" t="s">
        <v>740</v>
      </c>
      <c r="C431" s="31" t="s">
        <v>741</v>
      </c>
      <c r="D431" s="83">
        <v>4032.35</v>
      </c>
    </row>
    <row r="432" spans="2:4" s="11" customFormat="1" ht="13.5">
      <c r="B432" s="24" t="s">
        <v>742</v>
      </c>
      <c r="C432" s="31" t="s">
        <v>743</v>
      </c>
      <c r="D432" s="83">
        <v>6710.6</v>
      </c>
    </row>
    <row r="433" spans="2:4" s="11" customFormat="1" ht="13.5">
      <c r="B433" s="24" t="s">
        <v>744</v>
      </c>
      <c r="C433" s="31" t="s">
        <v>745</v>
      </c>
      <c r="D433" s="83">
        <v>6600</v>
      </c>
    </row>
    <row r="434" spans="2:4" s="11" customFormat="1" ht="13.5">
      <c r="B434" s="24" t="s">
        <v>746</v>
      </c>
      <c r="C434" s="31" t="s">
        <v>745</v>
      </c>
      <c r="D434" s="83">
        <v>6600</v>
      </c>
    </row>
    <row r="435" spans="2:4" s="11" customFormat="1" ht="13.5">
      <c r="B435" s="24" t="s">
        <v>747</v>
      </c>
      <c r="C435" s="31" t="s">
        <v>748</v>
      </c>
      <c r="D435" s="83">
        <v>5500</v>
      </c>
    </row>
    <row r="436" spans="2:4" s="11" customFormat="1" ht="13.5">
      <c r="B436" s="53"/>
      <c r="C436" s="53" t="s">
        <v>239</v>
      </c>
      <c r="D436" s="79">
        <f>SUM(D437:D441)</f>
        <v>8025.05</v>
      </c>
    </row>
    <row r="437" spans="2:4" s="11" customFormat="1" ht="40.5">
      <c r="B437" s="24" t="s">
        <v>749</v>
      </c>
      <c r="C437" s="24" t="s">
        <v>750</v>
      </c>
      <c r="D437" s="82">
        <v>1605.01</v>
      </c>
    </row>
    <row r="438" spans="2:4" s="11" customFormat="1" ht="40.5">
      <c r="B438" s="24" t="s">
        <v>751</v>
      </c>
      <c r="C438" s="24" t="s">
        <v>752</v>
      </c>
      <c r="D438" s="82">
        <v>1605.01</v>
      </c>
    </row>
    <row r="439" spans="2:4" s="11" customFormat="1" ht="40.5">
      <c r="B439" s="24" t="s">
        <v>753</v>
      </c>
      <c r="C439" s="24" t="s">
        <v>754</v>
      </c>
      <c r="D439" s="82">
        <v>1605.01</v>
      </c>
    </row>
    <row r="440" spans="2:4" s="11" customFormat="1" ht="40.5">
      <c r="B440" s="24" t="s">
        <v>755</v>
      </c>
      <c r="C440" s="24" t="s">
        <v>756</v>
      </c>
      <c r="D440" s="82">
        <v>1605.01</v>
      </c>
    </row>
    <row r="441" spans="2:4" s="11" customFormat="1" ht="40.5">
      <c r="B441" s="24" t="s">
        <v>757</v>
      </c>
      <c r="C441" s="24" t="s">
        <v>758</v>
      </c>
      <c r="D441" s="82">
        <v>1605.01</v>
      </c>
    </row>
    <row r="442" spans="2:4" s="13" customFormat="1" ht="17.25" customHeight="1">
      <c r="B442" s="20"/>
      <c r="C442" s="26" t="s">
        <v>759</v>
      </c>
      <c r="D442" s="76">
        <f>D443+D453+D484</f>
        <v>533236.56000000006</v>
      </c>
    </row>
    <row r="443" spans="2:4" s="14" customFormat="1" ht="17.25" customHeight="1">
      <c r="B443" s="48"/>
      <c r="C443" s="48" t="s">
        <v>760</v>
      </c>
      <c r="D443" s="77">
        <f>D444+D447+D450</f>
        <v>23384</v>
      </c>
    </row>
    <row r="444" spans="2:4" s="11" customFormat="1" ht="13.5">
      <c r="B444" s="22"/>
      <c r="C444" s="22" t="s">
        <v>12</v>
      </c>
      <c r="D444" s="78">
        <f>D445</f>
        <v>1</v>
      </c>
    </row>
    <row r="445" spans="2:4" s="11" customFormat="1" ht="13.5">
      <c r="B445" s="53"/>
      <c r="C445" s="53" t="s">
        <v>38</v>
      </c>
      <c r="D445" s="79">
        <v>1</v>
      </c>
    </row>
    <row r="446" spans="2:4" s="11" customFormat="1" ht="13.5">
      <c r="B446" s="24" t="s">
        <v>761</v>
      </c>
      <c r="C446" s="27" t="s">
        <v>762</v>
      </c>
      <c r="D446" s="81">
        <v>1</v>
      </c>
    </row>
    <row r="447" spans="2:4" s="11" customFormat="1" ht="13.5">
      <c r="B447" s="22"/>
      <c r="C447" s="22" t="s">
        <v>244</v>
      </c>
      <c r="D447" s="78">
        <f>D448</f>
        <v>6383</v>
      </c>
    </row>
    <row r="448" spans="2:4" s="11" customFormat="1" ht="13.5">
      <c r="B448" s="53"/>
      <c r="C448" s="53" t="s">
        <v>239</v>
      </c>
      <c r="D448" s="79">
        <f>D449</f>
        <v>6383</v>
      </c>
    </row>
    <row r="449" spans="2:4" s="11" customFormat="1" ht="27">
      <c r="B449" s="24" t="s">
        <v>763</v>
      </c>
      <c r="C449" s="24" t="s">
        <v>764</v>
      </c>
      <c r="D449" s="82">
        <v>6383</v>
      </c>
    </row>
    <row r="450" spans="2:4" s="11" customFormat="1" ht="13.5">
      <c r="B450" s="22"/>
      <c r="C450" s="22" t="s">
        <v>54</v>
      </c>
      <c r="D450" s="78">
        <f>D451</f>
        <v>17000</v>
      </c>
    </row>
    <row r="451" spans="2:4" s="11" customFormat="1" ht="13.5">
      <c r="B451" s="53"/>
      <c r="C451" s="53" t="s">
        <v>266</v>
      </c>
      <c r="D451" s="79">
        <f>D452</f>
        <v>17000</v>
      </c>
    </row>
    <row r="452" spans="2:4" s="11" customFormat="1" ht="13.5">
      <c r="B452" s="24" t="s">
        <v>765</v>
      </c>
      <c r="C452" s="31" t="s">
        <v>766</v>
      </c>
      <c r="D452" s="82">
        <v>17000</v>
      </c>
    </row>
    <row r="453" spans="2:4" s="14" customFormat="1" ht="17.25" customHeight="1">
      <c r="B453" s="48"/>
      <c r="C453" s="48" t="s">
        <v>767</v>
      </c>
      <c r="D453" s="77">
        <f>D454+D461+D474</f>
        <v>504752.32</v>
      </c>
    </row>
    <row r="454" spans="2:4" s="11" customFormat="1" ht="13.5">
      <c r="B454" s="22"/>
      <c r="C454" s="22" t="s">
        <v>12</v>
      </c>
      <c r="D454" s="78">
        <f>D455</f>
        <v>33500</v>
      </c>
    </row>
    <row r="455" spans="2:4" s="11" customFormat="1" ht="13.5">
      <c r="B455" s="53"/>
      <c r="C455" s="53" t="s">
        <v>1104</v>
      </c>
      <c r="D455" s="79">
        <f>SUM(D456:D460)</f>
        <v>33500</v>
      </c>
    </row>
    <row r="456" spans="2:4" s="11" customFormat="1" ht="27">
      <c r="B456" s="24" t="s">
        <v>803</v>
      </c>
      <c r="C456" s="27" t="s">
        <v>1116</v>
      </c>
      <c r="D456" s="81">
        <v>6000</v>
      </c>
    </row>
    <row r="457" spans="2:4" s="11" customFormat="1" ht="27">
      <c r="B457" s="24" t="s">
        <v>954</v>
      </c>
      <c r="C457" s="27" t="s">
        <v>1116</v>
      </c>
      <c r="D457" s="81">
        <v>6000</v>
      </c>
    </row>
    <row r="458" spans="2:4" s="11" customFormat="1" ht="27">
      <c r="B458" s="24" t="s">
        <v>1127</v>
      </c>
      <c r="C458" s="27" t="s">
        <v>1116</v>
      </c>
      <c r="D458" s="81">
        <v>6000</v>
      </c>
    </row>
    <row r="459" spans="2:4" s="11" customFormat="1" ht="27">
      <c r="B459" s="24" t="s">
        <v>1128</v>
      </c>
      <c r="C459" s="27" t="s">
        <v>1116</v>
      </c>
      <c r="D459" s="81">
        <v>6000</v>
      </c>
    </row>
    <row r="460" spans="2:4" s="11" customFormat="1" ht="27">
      <c r="B460" s="24" t="s">
        <v>1129</v>
      </c>
      <c r="C460" s="27" t="s">
        <v>1117</v>
      </c>
      <c r="D460" s="81">
        <v>9500</v>
      </c>
    </row>
    <row r="461" spans="2:4" s="11" customFormat="1" ht="13.5">
      <c r="B461" s="22"/>
      <c r="C461" s="22" t="s">
        <v>244</v>
      </c>
      <c r="D461" s="78">
        <f>D462</f>
        <v>39994.639999999999</v>
      </c>
    </row>
    <row r="462" spans="2:4" s="11" customFormat="1" ht="13.5">
      <c r="B462" s="53"/>
      <c r="C462" s="53" t="s">
        <v>266</v>
      </c>
      <c r="D462" s="79">
        <f>D463</f>
        <v>39994.639999999999</v>
      </c>
    </row>
    <row r="463" spans="2:4" s="11" customFormat="1" ht="13.5">
      <c r="B463" s="24"/>
      <c r="C463" s="24" t="s">
        <v>768</v>
      </c>
      <c r="D463" s="82">
        <f>SUM(D464:D473)</f>
        <v>39994.639999999999</v>
      </c>
    </row>
    <row r="464" spans="2:4" s="11" customFormat="1" ht="27">
      <c r="B464" s="24" t="s">
        <v>769</v>
      </c>
      <c r="C464" s="31" t="s">
        <v>770</v>
      </c>
      <c r="D464" s="83">
        <v>6100</v>
      </c>
    </row>
    <row r="465" spans="2:4" s="11" customFormat="1" ht="27">
      <c r="B465" s="24" t="s">
        <v>771</v>
      </c>
      <c r="C465" s="31" t="s">
        <v>772</v>
      </c>
      <c r="D465" s="83">
        <v>6100</v>
      </c>
    </row>
    <row r="466" spans="2:4" s="11" customFormat="1" ht="13.5">
      <c r="B466" s="24" t="s">
        <v>773</v>
      </c>
      <c r="C466" s="31" t="s">
        <v>774</v>
      </c>
      <c r="D466" s="83">
        <v>6237.32</v>
      </c>
    </row>
    <row r="467" spans="2:4" s="11" customFormat="1" ht="13.5">
      <c r="B467" s="24" t="s">
        <v>775</v>
      </c>
      <c r="C467" s="31" t="s">
        <v>774</v>
      </c>
      <c r="D467" s="83">
        <v>6237.32</v>
      </c>
    </row>
    <row r="468" spans="2:4" s="11" customFormat="1" ht="13.5">
      <c r="B468" s="24" t="s">
        <v>776</v>
      </c>
      <c r="C468" s="33" t="s">
        <v>777</v>
      </c>
      <c r="D468" s="83">
        <v>2950</v>
      </c>
    </row>
    <row r="469" spans="2:4" s="11" customFormat="1" ht="13.5">
      <c r="B469" s="24" t="s">
        <v>779</v>
      </c>
      <c r="C469" s="31" t="s">
        <v>778</v>
      </c>
      <c r="D469" s="83">
        <v>2150</v>
      </c>
    </row>
    <row r="470" spans="2:4" s="11" customFormat="1" ht="13.5">
      <c r="B470" s="24" t="s">
        <v>782</v>
      </c>
      <c r="C470" s="31" t="s">
        <v>781</v>
      </c>
      <c r="D470" s="83">
        <v>2150</v>
      </c>
    </row>
    <row r="471" spans="2:4" s="11" customFormat="1" ht="13.5">
      <c r="B471" s="24" t="s">
        <v>787</v>
      </c>
      <c r="C471" s="42" t="s">
        <v>777</v>
      </c>
      <c r="D471" s="87">
        <v>1690</v>
      </c>
    </row>
    <row r="472" spans="2:4" s="11" customFormat="1" ht="13.5">
      <c r="B472" s="24" t="s">
        <v>788</v>
      </c>
      <c r="C472" s="33" t="s">
        <v>789</v>
      </c>
      <c r="D472" s="83">
        <v>3190</v>
      </c>
    </row>
    <row r="473" spans="2:4" s="11" customFormat="1" ht="13.5">
      <c r="B473" s="24" t="s">
        <v>790</v>
      </c>
      <c r="C473" s="33" t="s">
        <v>789</v>
      </c>
      <c r="D473" s="83">
        <v>3190</v>
      </c>
    </row>
    <row r="474" spans="2:4" s="11" customFormat="1" ht="13.5">
      <c r="B474" s="22"/>
      <c r="C474" s="22" t="s">
        <v>54</v>
      </c>
      <c r="D474" s="78">
        <f>D475+D479</f>
        <v>431257.68</v>
      </c>
    </row>
    <row r="475" spans="2:4" s="11" customFormat="1" ht="13.5">
      <c r="B475" s="53"/>
      <c r="C475" s="53" t="s">
        <v>266</v>
      </c>
      <c r="D475" s="79">
        <f>SUM(D476:D478)</f>
        <v>49944</v>
      </c>
    </row>
    <row r="476" spans="2:4" s="11" customFormat="1" ht="13.5">
      <c r="B476" s="24" t="s">
        <v>791</v>
      </c>
      <c r="C476" s="31" t="s">
        <v>792</v>
      </c>
      <c r="D476" s="83">
        <v>12522</v>
      </c>
    </row>
    <row r="477" spans="2:4" s="11" customFormat="1" ht="13.5">
      <c r="B477" s="24" t="s">
        <v>793</v>
      </c>
      <c r="C477" s="31" t="s">
        <v>794</v>
      </c>
      <c r="D477" s="83">
        <v>23924</v>
      </c>
    </row>
    <row r="478" spans="2:4" s="11" customFormat="1" ht="27">
      <c r="B478" s="24" t="s">
        <v>795</v>
      </c>
      <c r="C478" s="31" t="s">
        <v>1146</v>
      </c>
      <c r="D478" s="83">
        <v>13498</v>
      </c>
    </row>
    <row r="479" spans="2:4" s="11" customFormat="1" ht="13.5">
      <c r="B479" s="53"/>
      <c r="C479" s="53" t="s">
        <v>1079</v>
      </c>
      <c r="D479" s="79">
        <f>SUM(D480:D483)</f>
        <v>381313.68</v>
      </c>
    </row>
    <row r="480" spans="2:4" s="11" customFormat="1" ht="13.5">
      <c r="B480" s="24" t="s">
        <v>1092</v>
      </c>
      <c r="C480" s="24" t="s">
        <v>1093</v>
      </c>
      <c r="D480" s="82">
        <v>96744.99</v>
      </c>
    </row>
    <row r="481" spans="2:4" s="11" customFormat="1" ht="13.5">
      <c r="B481" s="24" t="s">
        <v>1094</v>
      </c>
      <c r="C481" s="24" t="s">
        <v>1093</v>
      </c>
      <c r="D481" s="82">
        <v>96744.99</v>
      </c>
    </row>
    <row r="482" spans="2:4" s="11" customFormat="1" ht="13.5">
      <c r="B482" s="24" t="s">
        <v>1095</v>
      </c>
      <c r="C482" s="24" t="s">
        <v>1093</v>
      </c>
      <c r="D482" s="82">
        <v>30958.400000000001</v>
      </c>
    </row>
    <row r="483" spans="2:4" s="11" customFormat="1" ht="13.5">
      <c r="B483" s="24" t="s">
        <v>1097</v>
      </c>
      <c r="C483" s="24" t="s">
        <v>1096</v>
      </c>
      <c r="D483" s="82">
        <v>156865.29999999999</v>
      </c>
    </row>
    <row r="484" spans="2:4" s="14" customFormat="1" ht="12">
      <c r="B484" s="48"/>
      <c r="C484" s="48" t="s">
        <v>801</v>
      </c>
      <c r="D484" s="77">
        <f>D485</f>
        <v>5100.24</v>
      </c>
    </row>
    <row r="485" spans="2:4" s="11" customFormat="1" ht="13.5">
      <c r="B485" s="22"/>
      <c r="C485" s="22" t="s">
        <v>244</v>
      </c>
      <c r="D485" s="78">
        <f>D486</f>
        <v>5100.24</v>
      </c>
    </row>
    <row r="486" spans="2:4" s="11" customFormat="1" ht="13.5">
      <c r="B486" s="53"/>
      <c r="C486" s="53" t="s">
        <v>239</v>
      </c>
      <c r="D486" s="79">
        <f>D487</f>
        <v>5100.24</v>
      </c>
    </row>
    <row r="487" spans="2:4" s="11" customFormat="1" ht="13.5">
      <c r="B487" s="34"/>
      <c r="C487" s="34" t="s">
        <v>802</v>
      </c>
      <c r="D487" s="85">
        <f>D488</f>
        <v>5100.24</v>
      </c>
    </row>
    <row r="488" spans="2:4" s="11" customFormat="1" ht="27">
      <c r="B488" s="24" t="s">
        <v>803</v>
      </c>
      <c r="C488" s="24" t="s">
        <v>804</v>
      </c>
      <c r="D488" s="82">
        <v>5100.24</v>
      </c>
    </row>
    <row r="489" spans="2:4" s="13" customFormat="1" ht="15.75" customHeight="1">
      <c r="B489" s="20"/>
      <c r="C489" s="26" t="s">
        <v>805</v>
      </c>
      <c r="D489" s="76">
        <f>D490+D505</f>
        <v>1357972</v>
      </c>
    </row>
    <row r="490" spans="2:4" s="14" customFormat="1" ht="12">
      <c r="B490" s="48"/>
      <c r="C490" s="48" t="s">
        <v>806</v>
      </c>
      <c r="D490" s="77">
        <f>D491+D500</f>
        <v>1050062</v>
      </c>
    </row>
    <row r="491" spans="2:4" s="11" customFormat="1" ht="13.5">
      <c r="B491" s="22"/>
      <c r="C491" s="22" t="s">
        <v>12</v>
      </c>
      <c r="D491" s="78">
        <f>D492+D495</f>
        <v>775202</v>
      </c>
    </row>
    <row r="492" spans="2:4" s="11" customFormat="1" ht="13.5">
      <c r="B492" s="53"/>
      <c r="C492" s="53" t="s">
        <v>13</v>
      </c>
      <c r="D492" s="79">
        <f>SUM(D493:D494)</f>
        <v>2</v>
      </c>
    </row>
    <row r="493" spans="2:4" s="11" customFormat="1" ht="13.5">
      <c r="B493" s="24" t="s">
        <v>807</v>
      </c>
      <c r="C493" s="27" t="s">
        <v>808</v>
      </c>
      <c r="D493" s="81">
        <v>1</v>
      </c>
    </row>
    <row r="494" spans="2:4" s="11" customFormat="1" ht="27">
      <c r="B494" s="24" t="s">
        <v>809</v>
      </c>
      <c r="C494" s="27" t="s">
        <v>810</v>
      </c>
      <c r="D494" s="81">
        <v>1</v>
      </c>
    </row>
    <row r="495" spans="2:4" s="11" customFormat="1" ht="13.5">
      <c r="B495" s="53"/>
      <c r="C495" s="53" t="s">
        <v>577</v>
      </c>
      <c r="D495" s="79">
        <f>D496</f>
        <v>775200</v>
      </c>
    </row>
    <row r="496" spans="2:4" s="11" customFormat="1" ht="13.5">
      <c r="B496" s="22"/>
      <c r="C496" s="22" t="s">
        <v>12</v>
      </c>
      <c r="D496" s="78">
        <f>SUM(D497:D499)</f>
        <v>775200</v>
      </c>
    </row>
    <row r="497" spans="2:4" s="11" customFormat="1" ht="27">
      <c r="B497" s="24" t="s">
        <v>811</v>
      </c>
      <c r="C497" s="24" t="s">
        <v>812</v>
      </c>
      <c r="D497" s="82">
        <v>239100</v>
      </c>
    </row>
    <row r="498" spans="2:4" s="11" customFormat="1" ht="27">
      <c r="B498" s="24" t="s">
        <v>813</v>
      </c>
      <c r="C498" s="24" t="s">
        <v>814</v>
      </c>
      <c r="D498" s="82">
        <v>233200</v>
      </c>
    </row>
    <row r="499" spans="2:4" s="11" customFormat="1" ht="27">
      <c r="B499" s="24" t="s">
        <v>815</v>
      </c>
      <c r="C499" s="24" t="s">
        <v>816</v>
      </c>
      <c r="D499" s="82">
        <v>302900</v>
      </c>
    </row>
    <row r="500" spans="2:4" s="11" customFormat="1" ht="13.5">
      <c r="B500" s="22"/>
      <c r="C500" s="22" t="s">
        <v>54</v>
      </c>
      <c r="D500" s="78">
        <f>D501++D503</f>
        <v>274860</v>
      </c>
    </row>
    <row r="501" spans="2:4" s="11" customFormat="1" ht="13.5">
      <c r="B501" s="53"/>
      <c r="C501" s="53" t="s">
        <v>13</v>
      </c>
      <c r="D501" s="79">
        <f>D502</f>
        <v>18500</v>
      </c>
    </row>
    <row r="502" spans="2:4" s="11" customFormat="1" ht="27">
      <c r="B502" s="24" t="s">
        <v>817</v>
      </c>
      <c r="C502" s="31" t="s">
        <v>818</v>
      </c>
      <c r="D502" s="83">
        <v>18500</v>
      </c>
    </row>
    <row r="503" spans="2:4" s="11" customFormat="1" ht="13.5">
      <c r="B503" s="53"/>
      <c r="C503" s="53" t="s">
        <v>266</v>
      </c>
      <c r="D503" s="79">
        <f>D504</f>
        <v>256360</v>
      </c>
    </row>
    <row r="504" spans="2:4" s="11" customFormat="1" ht="27">
      <c r="B504" s="24" t="s">
        <v>821</v>
      </c>
      <c r="C504" s="31" t="s">
        <v>822</v>
      </c>
      <c r="D504" s="83">
        <v>256360</v>
      </c>
    </row>
    <row r="505" spans="2:4" s="14" customFormat="1" ht="12">
      <c r="B505" s="48"/>
      <c r="C505" s="48" t="s">
        <v>823</v>
      </c>
      <c r="D505" s="77">
        <f>D506</f>
        <v>307910</v>
      </c>
    </row>
    <row r="506" spans="2:4" s="11" customFormat="1" ht="13.5">
      <c r="B506" s="22"/>
      <c r="C506" s="22" t="s">
        <v>12</v>
      </c>
      <c r="D506" s="78">
        <f>D507</f>
        <v>307910</v>
      </c>
    </row>
    <row r="507" spans="2:4" s="11" customFormat="1" ht="13.5">
      <c r="B507" s="53"/>
      <c r="C507" s="53" t="s">
        <v>239</v>
      </c>
      <c r="D507" s="79">
        <f>D508</f>
        <v>307910</v>
      </c>
    </row>
    <row r="508" spans="2:4" s="11" customFormat="1" ht="27">
      <c r="B508" s="24" t="s">
        <v>824</v>
      </c>
      <c r="C508" s="24" t="s">
        <v>825</v>
      </c>
      <c r="D508" s="82">
        <v>307910</v>
      </c>
    </row>
    <row r="509" spans="2:4" s="11" customFormat="1" ht="13.5">
      <c r="B509" s="34"/>
      <c r="C509" s="34" t="s">
        <v>826</v>
      </c>
      <c r="D509" s="85">
        <f>D510</f>
        <v>395416.02999999997</v>
      </c>
    </row>
    <row r="510" spans="2:4" s="11" customFormat="1" ht="13.5">
      <c r="B510" s="34"/>
      <c r="C510" s="34" t="s">
        <v>826</v>
      </c>
      <c r="D510" s="85">
        <f>D511</f>
        <v>395416.02999999997</v>
      </c>
    </row>
    <row r="511" spans="2:4" s="11" customFormat="1" ht="13.5">
      <c r="B511" s="22"/>
      <c r="C511" s="22" t="s">
        <v>54</v>
      </c>
      <c r="D511" s="78">
        <f>D512+D558</f>
        <v>395416.02999999997</v>
      </c>
    </row>
    <row r="512" spans="2:4" s="11" customFormat="1" ht="13.5">
      <c r="B512" s="53"/>
      <c r="C512" s="53" t="s">
        <v>13</v>
      </c>
      <c r="D512" s="79">
        <f>D513+D516</f>
        <v>328368.02999999997</v>
      </c>
    </row>
    <row r="513" spans="2:4" s="11" customFormat="1" ht="13.5">
      <c r="B513" s="24"/>
      <c r="C513" s="34" t="s">
        <v>827</v>
      </c>
      <c r="D513" s="85">
        <f>SUM(D514:D515)</f>
        <v>2</v>
      </c>
    </row>
    <row r="514" spans="2:4" s="11" customFormat="1" ht="13.5">
      <c r="B514" s="24" t="s">
        <v>828</v>
      </c>
      <c r="C514" s="27" t="s">
        <v>829</v>
      </c>
      <c r="D514" s="81">
        <v>1</v>
      </c>
    </row>
    <row r="515" spans="2:4" s="11" customFormat="1" ht="13.5">
      <c r="B515" s="24" t="s">
        <v>830</v>
      </c>
      <c r="C515" s="27" t="s">
        <v>831</v>
      </c>
      <c r="D515" s="81">
        <v>1</v>
      </c>
    </row>
    <row r="516" spans="2:4" s="11" customFormat="1" ht="13.5">
      <c r="B516" s="24"/>
      <c r="C516" s="34" t="s">
        <v>832</v>
      </c>
      <c r="D516" s="85">
        <f>SUM(D517:D557)</f>
        <v>328366.02999999997</v>
      </c>
    </row>
    <row r="517" spans="2:4" s="11" customFormat="1" ht="13.5">
      <c r="B517" s="24" t="s">
        <v>833</v>
      </c>
      <c r="C517" s="27" t="s">
        <v>834</v>
      </c>
      <c r="D517" s="81">
        <v>5000</v>
      </c>
    </row>
    <row r="518" spans="2:4" s="11" customFormat="1" ht="13.5">
      <c r="B518" s="24" t="s">
        <v>835</v>
      </c>
      <c r="C518" s="27" t="s">
        <v>836</v>
      </c>
      <c r="D518" s="81">
        <v>5000</v>
      </c>
    </row>
    <row r="519" spans="2:4" s="11" customFormat="1" ht="13.5">
      <c r="B519" s="24" t="s">
        <v>837</v>
      </c>
      <c r="C519" s="27" t="s">
        <v>838</v>
      </c>
      <c r="D519" s="81">
        <v>5000</v>
      </c>
    </row>
    <row r="520" spans="2:4" s="11" customFormat="1" ht="13.5">
      <c r="B520" s="24" t="s">
        <v>839</v>
      </c>
      <c r="C520" s="27" t="s">
        <v>840</v>
      </c>
      <c r="D520" s="81">
        <v>5000</v>
      </c>
    </row>
    <row r="521" spans="2:4" s="11" customFormat="1" ht="13.5">
      <c r="B521" s="24" t="s">
        <v>841</v>
      </c>
      <c r="C521" s="27" t="s">
        <v>842</v>
      </c>
      <c r="D521" s="81">
        <v>5000</v>
      </c>
    </row>
    <row r="522" spans="2:4" s="11" customFormat="1" ht="13.5">
      <c r="B522" s="24" t="s">
        <v>843</v>
      </c>
      <c r="C522" s="27" t="s">
        <v>844</v>
      </c>
      <c r="D522" s="81">
        <v>5000</v>
      </c>
    </row>
    <row r="523" spans="2:4" s="11" customFormat="1" ht="13.5">
      <c r="B523" s="24" t="s">
        <v>845</v>
      </c>
      <c r="C523" s="27" t="s">
        <v>846</v>
      </c>
      <c r="D523" s="81">
        <v>5000</v>
      </c>
    </row>
    <row r="524" spans="2:4" s="11" customFormat="1" ht="13.5">
      <c r="B524" s="24" t="s">
        <v>847</v>
      </c>
      <c r="C524" s="27" t="s">
        <v>848</v>
      </c>
      <c r="D524" s="81">
        <v>5000</v>
      </c>
    </row>
    <row r="525" spans="2:4" s="11" customFormat="1" ht="13.5">
      <c r="B525" s="24" t="s">
        <v>849</v>
      </c>
      <c r="C525" s="27" t="s">
        <v>850</v>
      </c>
      <c r="D525" s="81">
        <v>5000</v>
      </c>
    </row>
    <row r="526" spans="2:4" s="11" customFormat="1" ht="13.5">
      <c r="B526" s="24" t="s">
        <v>851</v>
      </c>
      <c r="C526" s="27" t="s">
        <v>852</v>
      </c>
      <c r="D526" s="81">
        <v>5000</v>
      </c>
    </row>
    <row r="527" spans="2:4" s="11" customFormat="1" ht="13.5">
      <c r="B527" s="24" t="s">
        <v>853</v>
      </c>
      <c r="C527" s="27" t="s">
        <v>854</v>
      </c>
      <c r="D527" s="81">
        <v>5000</v>
      </c>
    </row>
    <row r="528" spans="2:4" s="11" customFormat="1" ht="13.5">
      <c r="B528" s="24" t="s">
        <v>855</v>
      </c>
      <c r="C528" s="27" t="s">
        <v>856</v>
      </c>
      <c r="D528" s="81">
        <v>5000</v>
      </c>
    </row>
    <row r="529" spans="2:4" s="11" customFormat="1" ht="13.5">
      <c r="B529" s="24" t="s">
        <v>857</v>
      </c>
      <c r="C529" s="27" t="s">
        <v>858</v>
      </c>
      <c r="D529" s="81">
        <v>5000</v>
      </c>
    </row>
    <row r="530" spans="2:4" s="11" customFormat="1" ht="13.5">
      <c r="B530" s="24" t="s">
        <v>859</v>
      </c>
      <c r="C530" s="27" t="s">
        <v>860</v>
      </c>
      <c r="D530" s="81">
        <v>5000</v>
      </c>
    </row>
    <row r="531" spans="2:4" s="11" customFormat="1" ht="13.5">
      <c r="B531" s="24" t="s">
        <v>861</v>
      </c>
      <c r="C531" s="27" t="s">
        <v>862</v>
      </c>
      <c r="D531" s="81">
        <v>5000</v>
      </c>
    </row>
    <row r="532" spans="2:4" s="11" customFormat="1" ht="13.5">
      <c r="B532" s="24" t="s">
        <v>863</v>
      </c>
      <c r="C532" s="27" t="s">
        <v>864</v>
      </c>
      <c r="D532" s="81">
        <v>5000</v>
      </c>
    </row>
    <row r="533" spans="2:4" s="11" customFormat="1" ht="13.5">
      <c r="B533" s="24" t="s">
        <v>865</v>
      </c>
      <c r="C533" s="27" t="s">
        <v>866</v>
      </c>
      <c r="D533" s="81">
        <v>5000</v>
      </c>
    </row>
    <row r="534" spans="2:4" s="11" customFormat="1" ht="13.5">
      <c r="B534" s="24" t="s">
        <v>867</v>
      </c>
      <c r="C534" s="27" t="s">
        <v>868</v>
      </c>
      <c r="D534" s="81">
        <v>5000</v>
      </c>
    </row>
    <row r="535" spans="2:4" s="11" customFormat="1" ht="13.5">
      <c r="B535" s="24" t="s">
        <v>869</v>
      </c>
      <c r="C535" s="27" t="s">
        <v>870</v>
      </c>
      <c r="D535" s="81">
        <v>5000</v>
      </c>
    </row>
    <row r="536" spans="2:4" s="11" customFormat="1" ht="13.5">
      <c r="B536" s="24" t="s">
        <v>871</v>
      </c>
      <c r="C536" s="27" t="s">
        <v>872</v>
      </c>
      <c r="D536" s="81">
        <v>5000</v>
      </c>
    </row>
    <row r="537" spans="2:4" s="11" customFormat="1" ht="13.5">
      <c r="B537" s="24" t="s">
        <v>873</v>
      </c>
      <c r="C537" s="27" t="s">
        <v>874</v>
      </c>
      <c r="D537" s="81">
        <v>5000</v>
      </c>
    </row>
    <row r="538" spans="2:4" s="11" customFormat="1" ht="13.5">
      <c r="B538" s="24" t="s">
        <v>875</v>
      </c>
      <c r="C538" s="27" t="s">
        <v>876</v>
      </c>
      <c r="D538" s="81">
        <v>5000</v>
      </c>
    </row>
    <row r="539" spans="2:4" s="11" customFormat="1" ht="13.5">
      <c r="B539" s="24" t="s">
        <v>877</v>
      </c>
      <c r="C539" s="27" t="s">
        <v>878</v>
      </c>
      <c r="D539" s="81">
        <v>5000</v>
      </c>
    </row>
    <row r="540" spans="2:4" s="11" customFormat="1" ht="13.5">
      <c r="B540" s="24" t="s">
        <v>879</v>
      </c>
      <c r="C540" s="27" t="s">
        <v>880</v>
      </c>
      <c r="D540" s="81">
        <v>16032.97</v>
      </c>
    </row>
    <row r="541" spans="2:4" s="11" customFormat="1" ht="13.5">
      <c r="B541" s="24" t="s">
        <v>881</v>
      </c>
      <c r="C541" s="27" t="s">
        <v>882</v>
      </c>
      <c r="D541" s="81">
        <v>16032.97</v>
      </c>
    </row>
    <row r="542" spans="2:4" s="11" customFormat="1" ht="13.5">
      <c r="B542" s="24" t="s">
        <v>883</v>
      </c>
      <c r="C542" s="27" t="s">
        <v>884</v>
      </c>
      <c r="D542" s="81">
        <v>16032.97</v>
      </c>
    </row>
    <row r="543" spans="2:4" s="11" customFormat="1" ht="13.5">
      <c r="B543" s="24" t="s">
        <v>885</v>
      </c>
      <c r="C543" s="27" t="s">
        <v>886</v>
      </c>
      <c r="D543" s="81">
        <v>16032.97</v>
      </c>
    </row>
    <row r="544" spans="2:4" s="11" customFormat="1" ht="13.5">
      <c r="B544" s="24" t="s">
        <v>887</v>
      </c>
      <c r="C544" s="27" t="s">
        <v>888</v>
      </c>
      <c r="D544" s="81">
        <v>16032.97</v>
      </c>
    </row>
    <row r="545" spans="2:4" s="11" customFormat="1" ht="13.5">
      <c r="B545" s="24" t="s">
        <v>889</v>
      </c>
      <c r="C545" s="27" t="s">
        <v>890</v>
      </c>
      <c r="D545" s="81">
        <v>16032.97</v>
      </c>
    </row>
    <row r="546" spans="2:4" s="11" customFormat="1" ht="13.5">
      <c r="B546" s="24" t="s">
        <v>891</v>
      </c>
      <c r="C546" s="27" t="s">
        <v>892</v>
      </c>
      <c r="D546" s="81">
        <v>16032.97</v>
      </c>
    </row>
    <row r="547" spans="2:4" s="11" customFormat="1" ht="13.5">
      <c r="B547" s="24" t="s">
        <v>893</v>
      </c>
      <c r="C547" s="27" t="s">
        <v>894</v>
      </c>
      <c r="D547" s="81">
        <v>16032.97</v>
      </c>
    </row>
    <row r="548" spans="2:4" s="11" customFormat="1" ht="13.5">
      <c r="B548" s="24" t="s">
        <v>895</v>
      </c>
      <c r="C548" s="27" t="s">
        <v>896</v>
      </c>
      <c r="D548" s="81">
        <v>16032.97</v>
      </c>
    </row>
    <row r="549" spans="2:4" s="11" customFormat="1" ht="13.5">
      <c r="B549" s="24" t="s">
        <v>897</v>
      </c>
      <c r="C549" s="27" t="s">
        <v>898</v>
      </c>
      <c r="D549" s="81">
        <v>16032.97</v>
      </c>
    </row>
    <row r="550" spans="2:4" s="11" customFormat="1" ht="13.5">
      <c r="B550" s="24" t="s">
        <v>899</v>
      </c>
      <c r="C550" s="27" t="s">
        <v>900</v>
      </c>
      <c r="D550" s="81">
        <v>6705.93</v>
      </c>
    </row>
    <row r="551" spans="2:4" s="11" customFormat="1" ht="13.5">
      <c r="B551" s="24" t="s">
        <v>901</v>
      </c>
      <c r="C551" s="27" t="s">
        <v>902</v>
      </c>
      <c r="D551" s="81">
        <v>6705.93</v>
      </c>
    </row>
    <row r="552" spans="2:4" s="11" customFormat="1" ht="13.5">
      <c r="B552" s="24" t="s">
        <v>903</v>
      </c>
      <c r="C552" s="27" t="s">
        <v>904</v>
      </c>
      <c r="D552" s="81">
        <v>6705.93</v>
      </c>
    </row>
    <row r="553" spans="2:4" s="11" customFormat="1" ht="13.5">
      <c r="B553" s="24" t="s">
        <v>905</v>
      </c>
      <c r="C553" s="27" t="s">
        <v>906</v>
      </c>
      <c r="D553" s="81">
        <v>6705.93</v>
      </c>
    </row>
    <row r="554" spans="2:4" s="11" customFormat="1" ht="13.5">
      <c r="B554" s="24" t="s">
        <v>907</v>
      </c>
      <c r="C554" s="27" t="s">
        <v>908</v>
      </c>
      <c r="D554" s="81">
        <v>7070.87</v>
      </c>
    </row>
    <row r="555" spans="2:4" s="11" customFormat="1" ht="13.5">
      <c r="B555" s="24" t="s">
        <v>909</v>
      </c>
      <c r="C555" s="27" t="s">
        <v>910</v>
      </c>
      <c r="D555" s="81">
        <v>7070.87</v>
      </c>
    </row>
    <row r="556" spans="2:4" s="11" customFormat="1" ht="13.5">
      <c r="B556" s="24" t="s">
        <v>911</v>
      </c>
      <c r="C556" s="27" t="s">
        <v>912</v>
      </c>
      <c r="D556" s="81">
        <v>7070.87</v>
      </c>
    </row>
    <row r="557" spans="2:4" s="11" customFormat="1" ht="13.5">
      <c r="B557" s="24" t="s">
        <v>913</v>
      </c>
      <c r="C557" s="27" t="s">
        <v>914</v>
      </c>
      <c r="D557" s="81">
        <v>5000</v>
      </c>
    </row>
    <row r="558" spans="2:4" s="11" customFormat="1" ht="13.5">
      <c r="B558" s="53"/>
      <c r="C558" s="53" t="s">
        <v>266</v>
      </c>
      <c r="D558" s="79">
        <f>D559</f>
        <v>67048</v>
      </c>
    </row>
    <row r="559" spans="2:4" s="11" customFormat="1" ht="13.5">
      <c r="B559" s="24"/>
      <c r="C559" s="34" t="s">
        <v>915</v>
      </c>
      <c r="D559" s="85">
        <f>SUM(D560:D566)</f>
        <v>67048</v>
      </c>
    </row>
    <row r="560" spans="2:4" s="11" customFormat="1" ht="13.5">
      <c r="B560" s="24" t="s">
        <v>1102</v>
      </c>
      <c r="C560" s="31" t="s">
        <v>916</v>
      </c>
      <c r="D560" s="83">
        <v>29579.999999999996</v>
      </c>
    </row>
    <row r="561" spans="2:4" s="11" customFormat="1" ht="13.5">
      <c r="B561" s="24" t="s">
        <v>917</v>
      </c>
      <c r="C561" s="31" t="s">
        <v>918</v>
      </c>
      <c r="D561" s="83">
        <v>4524</v>
      </c>
    </row>
    <row r="562" spans="2:4" s="11" customFormat="1" ht="13.5">
      <c r="B562" s="24" t="s">
        <v>919</v>
      </c>
      <c r="C562" s="31" t="s">
        <v>920</v>
      </c>
      <c r="D562" s="83">
        <v>4524</v>
      </c>
    </row>
    <row r="563" spans="2:4" s="11" customFormat="1" ht="13.5">
      <c r="B563" s="24" t="s">
        <v>921</v>
      </c>
      <c r="C563" s="31" t="s">
        <v>922</v>
      </c>
      <c r="D563" s="83">
        <v>9048</v>
      </c>
    </row>
    <row r="564" spans="2:4" s="11" customFormat="1" ht="13.5">
      <c r="B564" s="24" t="s">
        <v>923</v>
      </c>
      <c r="C564" s="31" t="s">
        <v>924</v>
      </c>
      <c r="D564" s="83">
        <v>8003.9999999999991</v>
      </c>
    </row>
    <row r="565" spans="2:4" s="11" customFormat="1" ht="13.5">
      <c r="B565" s="24" t="s">
        <v>925</v>
      </c>
      <c r="C565" s="31" t="s">
        <v>926</v>
      </c>
      <c r="D565" s="83">
        <v>5684</v>
      </c>
    </row>
    <row r="566" spans="2:4" s="11" customFormat="1" ht="13.5">
      <c r="B566" s="24" t="s">
        <v>927</v>
      </c>
      <c r="C566" s="31" t="s">
        <v>928</v>
      </c>
      <c r="D566" s="83">
        <v>5684</v>
      </c>
    </row>
    <row r="567" spans="2:4" s="13" customFormat="1" ht="15.75" customHeight="1">
      <c r="B567" s="20"/>
      <c r="C567" s="26" t="s">
        <v>929</v>
      </c>
      <c r="D567" s="76">
        <f>D568+D575+D582+D624+D636</f>
        <v>646699.71</v>
      </c>
    </row>
    <row r="568" spans="2:4" s="14" customFormat="1" ht="12">
      <c r="B568" s="48"/>
      <c r="C568" s="48" t="s">
        <v>930</v>
      </c>
      <c r="D568" s="77">
        <f>D569</f>
        <v>58500</v>
      </c>
    </row>
    <row r="569" spans="2:4" s="11" customFormat="1" ht="13.5">
      <c r="B569" s="22"/>
      <c r="C569" s="22" t="s">
        <v>12</v>
      </c>
      <c r="D569" s="78">
        <f>D570</f>
        <v>58500</v>
      </c>
    </row>
    <row r="570" spans="2:4" s="11" customFormat="1" ht="13.5">
      <c r="B570" s="53"/>
      <c r="C570" s="53" t="s">
        <v>266</v>
      </c>
      <c r="D570" s="79">
        <f>D571</f>
        <v>58500</v>
      </c>
    </row>
    <row r="571" spans="2:4" s="11" customFormat="1" ht="13.5">
      <c r="B571" s="24"/>
      <c r="C571" s="34" t="s">
        <v>931</v>
      </c>
      <c r="D571" s="85">
        <f>D572+D573+D574</f>
        <v>58500</v>
      </c>
    </row>
    <row r="572" spans="2:4" s="11" customFormat="1" ht="13.5">
      <c r="B572" s="24" t="s">
        <v>932</v>
      </c>
      <c r="C572" s="31" t="s">
        <v>933</v>
      </c>
      <c r="D572" s="84">
        <v>8500</v>
      </c>
    </row>
    <row r="573" spans="2:4" s="11" customFormat="1" ht="13.5">
      <c r="B573" s="24" t="s">
        <v>934</v>
      </c>
      <c r="C573" s="31" t="s">
        <v>935</v>
      </c>
      <c r="D573" s="83">
        <v>20000</v>
      </c>
    </row>
    <row r="574" spans="2:4" s="11" customFormat="1" ht="13.5">
      <c r="B574" s="24" t="s">
        <v>938</v>
      </c>
      <c r="C574" s="31" t="s">
        <v>939</v>
      </c>
      <c r="D574" s="83">
        <v>30000</v>
      </c>
    </row>
    <row r="575" spans="2:4" s="14" customFormat="1" ht="12">
      <c r="B575" s="48"/>
      <c r="C575" s="48" t="s">
        <v>940</v>
      </c>
      <c r="D575" s="77">
        <f>D576</f>
        <v>17580.010000000002</v>
      </c>
    </row>
    <row r="576" spans="2:4" s="11" customFormat="1" ht="13.5">
      <c r="B576" s="22"/>
      <c r="C576" s="22" t="s">
        <v>12</v>
      </c>
      <c r="D576" s="78">
        <f>D577</f>
        <v>17580.010000000002</v>
      </c>
    </row>
    <row r="577" spans="2:4" s="11" customFormat="1" ht="13.5">
      <c r="B577" s="53"/>
      <c r="C577" s="53" t="s">
        <v>38</v>
      </c>
      <c r="D577" s="79">
        <f>SUM(D578:D581)</f>
        <v>17580.010000000002</v>
      </c>
    </row>
    <row r="578" spans="2:4" s="11" customFormat="1" ht="13.5">
      <c r="B578" s="24" t="s">
        <v>941</v>
      </c>
      <c r="C578" s="27" t="s">
        <v>942</v>
      </c>
      <c r="D578" s="81">
        <v>15080</v>
      </c>
    </row>
    <row r="579" spans="2:4" s="11" customFormat="1" ht="13.5">
      <c r="B579" s="24" t="s">
        <v>943</v>
      </c>
      <c r="C579" s="27" t="s">
        <v>944</v>
      </c>
      <c r="D579" s="81">
        <v>2498.0100000000002</v>
      </c>
    </row>
    <row r="580" spans="2:4" s="11" customFormat="1" ht="13.5">
      <c r="B580" s="24" t="s">
        <v>947</v>
      </c>
      <c r="C580" s="27" t="s">
        <v>948</v>
      </c>
      <c r="D580" s="81">
        <v>1</v>
      </c>
    </row>
    <row r="581" spans="2:4" s="11" customFormat="1" ht="13.5">
      <c r="B581" s="24" t="s">
        <v>949</v>
      </c>
      <c r="C581" s="27" t="s">
        <v>942</v>
      </c>
      <c r="D581" s="81">
        <v>1</v>
      </c>
    </row>
    <row r="582" spans="2:4" s="14" customFormat="1" ht="12">
      <c r="B582" s="48"/>
      <c r="C582" s="48" t="s">
        <v>951</v>
      </c>
      <c r="D582" s="77">
        <f>D583+D592+D597</f>
        <v>189342.71</v>
      </c>
    </row>
    <row r="583" spans="2:4" s="11" customFormat="1" ht="13.5">
      <c r="B583" s="22"/>
      <c r="C583" s="22" t="s">
        <v>12</v>
      </c>
      <c r="D583" s="78">
        <f>D584+D586</f>
        <v>17780</v>
      </c>
    </row>
    <row r="584" spans="2:4" s="11" customFormat="1" ht="13.5">
      <c r="B584" s="53"/>
      <c r="C584" s="53" t="s">
        <v>266</v>
      </c>
      <c r="D584" s="79">
        <f>D585</f>
        <v>5310</v>
      </c>
    </row>
    <row r="585" spans="2:4" s="11" customFormat="1" ht="42" customHeight="1">
      <c r="B585" s="24" t="s">
        <v>954</v>
      </c>
      <c r="C585" s="31" t="s">
        <v>955</v>
      </c>
      <c r="D585" s="83">
        <v>5310</v>
      </c>
    </row>
    <row r="586" spans="2:4" s="11" customFormat="1" ht="13.5">
      <c r="B586" s="53"/>
      <c r="C586" s="53" t="s">
        <v>239</v>
      </c>
      <c r="D586" s="79">
        <f>SUM(D587:D591)</f>
        <v>12470</v>
      </c>
    </row>
    <row r="587" spans="2:4" s="11" customFormat="1" ht="13.5">
      <c r="B587" s="24" t="s">
        <v>956</v>
      </c>
      <c r="C587" s="24" t="s">
        <v>957</v>
      </c>
      <c r="D587" s="82">
        <v>2494</v>
      </c>
    </row>
    <row r="588" spans="2:4" s="11" customFormat="1" ht="13.5">
      <c r="B588" s="24" t="s">
        <v>958</v>
      </c>
      <c r="C588" s="24" t="s">
        <v>957</v>
      </c>
      <c r="D588" s="82">
        <v>2494</v>
      </c>
    </row>
    <row r="589" spans="2:4" s="11" customFormat="1" ht="13.5">
      <c r="B589" s="24" t="s">
        <v>959</v>
      </c>
      <c r="C589" s="24" t="s">
        <v>957</v>
      </c>
      <c r="D589" s="82">
        <v>2494</v>
      </c>
    </row>
    <row r="590" spans="2:4" s="11" customFormat="1" ht="13.5">
      <c r="B590" s="24" t="s">
        <v>960</v>
      </c>
      <c r="C590" s="24" t="s">
        <v>957</v>
      </c>
      <c r="D590" s="82">
        <v>2494</v>
      </c>
    </row>
    <row r="591" spans="2:4" s="11" customFormat="1" ht="13.5">
      <c r="B591" s="24" t="s">
        <v>962</v>
      </c>
      <c r="C591" s="24" t="s">
        <v>957</v>
      </c>
      <c r="D591" s="82">
        <v>2494</v>
      </c>
    </row>
    <row r="592" spans="2:4" s="11" customFormat="1" ht="13.5">
      <c r="B592" s="22"/>
      <c r="C592" s="22" t="s">
        <v>244</v>
      </c>
      <c r="D592" s="78">
        <f>D593</f>
        <v>4934.01</v>
      </c>
    </row>
    <row r="593" spans="2:4" s="11" customFormat="1" ht="13.5">
      <c r="B593" s="53"/>
      <c r="C593" s="53" t="s">
        <v>239</v>
      </c>
      <c r="D593" s="79">
        <f>D594</f>
        <v>4934.01</v>
      </c>
    </row>
    <row r="594" spans="2:4" s="11" customFormat="1" ht="13.5">
      <c r="B594" s="34"/>
      <c r="C594" s="34" t="s">
        <v>963</v>
      </c>
      <c r="D594" s="89">
        <f>SUM(D595:D596)</f>
        <v>4934.01</v>
      </c>
    </row>
    <row r="595" spans="2:4" s="11" customFormat="1" ht="27">
      <c r="B595" s="24" t="s">
        <v>964</v>
      </c>
      <c r="C595" s="24" t="s">
        <v>965</v>
      </c>
      <c r="D595" s="80">
        <v>2467.0100000000002</v>
      </c>
    </row>
    <row r="596" spans="2:4" s="11" customFormat="1" ht="27">
      <c r="B596" s="24" t="s">
        <v>966</v>
      </c>
      <c r="C596" s="24" t="s">
        <v>965</v>
      </c>
      <c r="D596" s="80">
        <v>2467</v>
      </c>
    </row>
    <row r="597" spans="2:4" s="11" customFormat="1" ht="13.5">
      <c r="B597" s="22"/>
      <c r="C597" s="22" t="s">
        <v>54</v>
      </c>
      <c r="D597" s="78">
        <f>D598+D600+D602+D611</f>
        <v>166628.69999999998</v>
      </c>
    </row>
    <row r="598" spans="2:4" s="11" customFormat="1" ht="13.5">
      <c r="B598" s="53"/>
      <c r="C598" s="53" t="s">
        <v>38</v>
      </c>
      <c r="D598" s="79">
        <f>SUM(D599:D599)</f>
        <v>4408</v>
      </c>
    </row>
    <row r="599" spans="2:4" s="11" customFormat="1" ht="13.5">
      <c r="B599" s="24" t="s">
        <v>968</v>
      </c>
      <c r="C599" s="27" t="s">
        <v>970</v>
      </c>
      <c r="D599" s="81">
        <v>4408</v>
      </c>
    </row>
    <row r="600" spans="2:4" s="11" customFormat="1" ht="13.5">
      <c r="B600" s="53"/>
      <c r="C600" s="53" t="s">
        <v>266</v>
      </c>
      <c r="D600" s="79">
        <f>D601</f>
        <v>29464</v>
      </c>
    </row>
    <row r="601" spans="2:4" s="11" customFormat="1" ht="27">
      <c r="B601" s="24" t="s">
        <v>971</v>
      </c>
      <c r="C601" s="31" t="s">
        <v>1126</v>
      </c>
      <c r="D601" s="83">
        <v>29464</v>
      </c>
    </row>
    <row r="602" spans="2:4" s="11" customFormat="1" ht="13.5">
      <c r="B602" s="53"/>
      <c r="C602" s="53" t="s">
        <v>239</v>
      </c>
      <c r="D602" s="79">
        <f>SUM(D603:D610)</f>
        <v>52200</v>
      </c>
    </row>
    <row r="603" spans="2:4" s="11" customFormat="1" ht="13.5">
      <c r="B603" s="24" t="s">
        <v>972</v>
      </c>
      <c r="C603" s="24" t="s">
        <v>973</v>
      </c>
      <c r="D603" s="80">
        <v>8700</v>
      </c>
    </row>
    <row r="604" spans="2:4" s="11" customFormat="1" ht="13.5">
      <c r="B604" s="24" t="s">
        <v>974</v>
      </c>
      <c r="C604" s="24" t="s">
        <v>973</v>
      </c>
      <c r="D604" s="80">
        <v>8700</v>
      </c>
    </row>
    <row r="605" spans="2:4" s="11" customFormat="1" ht="13.5">
      <c r="B605" s="24" t="s">
        <v>975</v>
      </c>
      <c r="C605" s="24" t="s">
        <v>976</v>
      </c>
      <c r="D605" s="80">
        <v>6844</v>
      </c>
    </row>
    <row r="606" spans="2:4" s="11" customFormat="1" ht="13.5">
      <c r="B606" s="24" t="s">
        <v>977</v>
      </c>
      <c r="C606" s="24" t="s">
        <v>976</v>
      </c>
      <c r="D606" s="80">
        <v>5220</v>
      </c>
    </row>
    <row r="607" spans="2:4" s="11" customFormat="1" ht="13.5">
      <c r="B607" s="24" t="s">
        <v>978</v>
      </c>
      <c r="C607" s="24" t="s">
        <v>979</v>
      </c>
      <c r="D607" s="80">
        <v>5684</v>
      </c>
    </row>
    <row r="608" spans="2:4" s="11" customFormat="1" ht="13.5">
      <c r="B608" s="24" t="s">
        <v>980</v>
      </c>
      <c r="C608" s="24" t="s">
        <v>979</v>
      </c>
      <c r="D608" s="80">
        <v>5684</v>
      </c>
    </row>
    <row r="609" spans="2:4" s="11" customFormat="1" ht="13.5">
      <c r="B609" s="24" t="s">
        <v>981</v>
      </c>
      <c r="C609" s="24" t="s">
        <v>979</v>
      </c>
      <c r="D609" s="80">
        <v>5684</v>
      </c>
    </row>
    <row r="610" spans="2:4" s="11" customFormat="1" ht="13.5">
      <c r="B610" s="24" t="s">
        <v>982</v>
      </c>
      <c r="C610" s="24" t="s">
        <v>979</v>
      </c>
      <c r="D610" s="80">
        <v>5684</v>
      </c>
    </row>
    <row r="611" spans="2:4" s="11" customFormat="1" ht="13.5">
      <c r="B611" s="53"/>
      <c r="C611" s="53" t="s">
        <v>1104</v>
      </c>
      <c r="D611" s="79">
        <f>SUM(D612:D623)</f>
        <v>80556.699999999983</v>
      </c>
    </row>
    <row r="612" spans="2:4" s="11" customFormat="1" ht="13.5">
      <c r="B612" s="24" t="s">
        <v>1131</v>
      </c>
      <c r="C612" s="24" t="s">
        <v>1132</v>
      </c>
      <c r="D612" s="82">
        <v>6713.04</v>
      </c>
    </row>
    <row r="613" spans="2:4" s="11" customFormat="1" ht="13.5">
      <c r="B613" s="24" t="s">
        <v>1133</v>
      </c>
      <c r="C613" s="24" t="s">
        <v>1132</v>
      </c>
      <c r="D613" s="82">
        <v>6713.06</v>
      </c>
    </row>
    <row r="614" spans="2:4" s="11" customFormat="1" ht="13.5">
      <c r="B614" s="24" t="s">
        <v>1134</v>
      </c>
      <c r="C614" s="24" t="s">
        <v>1132</v>
      </c>
      <c r="D614" s="82">
        <v>6713.06</v>
      </c>
    </row>
    <row r="615" spans="2:4" s="11" customFormat="1" ht="13.5">
      <c r="B615" s="24" t="s">
        <v>1135</v>
      </c>
      <c r="C615" s="24" t="s">
        <v>1132</v>
      </c>
      <c r="D615" s="82">
        <v>6713.06</v>
      </c>
    </row>
    <row r="616" spans="2:4" s="11" customFormat="1" ht="13.5">
      <c r="B616" s="24" t="s">
        <v>1136</v>
      </c>
      <c r="C616" s="24" t="s">
        <v>1132</v>
      </c>
      <c r="D616" s="82">
        <v>6713.06</v>
      </c>
    </row>
    <row r="617" spans="2:4" s="11" customFormat="1" ht="13.5">
      <c r="B617" s="24" t="s">
        <v>1137</v>
      </c>
      <c r="C617" s="24" t="s">
        <v>1132</v>
      </c>
      <c r="D617" s="82">
        <v>6713.06</v>
      </c>
    </row>
    <row r="618" spans="2:4" s="11" customFormat="1" ht="13.5">
      <c r="B618" s="24" t="s">
        <v>1138</v>
      </c>
      <c r="C618" s="24" t="s">
        <v>1132</v>
      </c>
      <c r="D618" s="82">
        <v>6713.06</v>
      </c>
    </row>
    <row r="619" spans="2:4" s="11" customFormat="1" ht="13.5">
      <c r="B619" s="24" t="s">
        <v>1139</v>
      </c>
      <c r="C619" s="24" t="s">
        <v>1132</v>
      </c>
      <c r="D619" s="82">
        <v>6713.06</v>
      </c>
    </row>
    <row r="620" spans="2:4" s="11" customFormat="1" ht="13.5">
      <c r="B620" s="24" t="s">
        <v>1140</v>
      </c>
      <c r="C620" s="24" t="s">
        <v>1132</v>
      </c>
      <c r="D620" s="82">
        <v>6713.06</v>
      </c>
    </row>
    <row r="621" spans="2:4" s="11" customFormat="1" ht="13.5">
      <c r="B621" s="24" t="s">
        <v>1141</v>
      </c>
      <c r="C621" s="24" t="s">
        <v>1132</v>
      </c>
      <c r="D621" s="82">
        <v>6713.06</v>
      </c>
    </row>
    <row r="622" spans="2:4" s="11" customFormat="1" ht="13.5">
      <c r="B622" s="24" t="s">
        <v>1142</v>
      </c>
      <c r="C622" s="24" t="s">
        <v>1132</v>
      </c>
      <c r="D622" s="82">
        <v>6713.06</v>
      </c>
    </row>
    <row r="623" spans="2:4" s="11" customFormat="1" ht="13.5">
      <c r="B623" s="24" t="s">
        <v>1143</v>
      </c>
      <c r="C623" s="24" t="s">
        <v>1132</v>
      </c>
      <c r="D623" s="82">
        <v>6713.06</v>
      </c>
    </row>
    <row r="624" spans="2:4" s="14" customFormat="1" ht="12">
      <c r="B624" s="48"/>
      <c r="C624" s="48" t="s">
        <v>984</v>
      </c>
      <c r="D624" s="77">
        <f>D625+D631</f>
        <v>197047.38999999998</v>
      </c>
    </row>
    <row r="625" spans="2:4" s="11" customFormat="1" ht="13.5">
      <c r="B625" s="22"/>
      <c r="C625" s="22" t="s">
        <v>12</v>
      </c>
      <c r="D625" s="78">
        <f>D626+D629</f>
        <v>173397.3</v>
      </c>
    </row>
    <row r="626" spans="2:4" s="11" customFormat="1" ht="13.5">
      <c r="B626" s="53"/>
      <c r="C626" s="53" t="s">
        <v>1079</v>
      </c>
      <c r="D626" s="79">
        <f>SUM(D627:D628)</f>
        <v>50000</v>
      </c>
    </row>
    <row r="627" spans="2:4" s="11" customFormat="1" ht="13.5">
      <c r="B627" s="24" t="s">
        <v>989</v>
      </c>
      <c r="C627" s="43" t="s">
        <v>1098</v>
      </c>
      <c r="D627" s="84">
        <v>42000</v>
      </c>
    </row>
    <row r="628" spans="2:4" s="11" customFormat="1" ht="13.5">
      <c r="B628" s="24" t="s">
        <v>990</v>
      </c>
      <c r="C628" s="31" t="s">
        <v>1099</v>
      </c>
      <c r="D628" s="84">
        <v>8000</v>
      </c>
    </row>
    <row r="629" spans="2:4" s="11" customFormat="1" ht="13.5">
      <c r="B629" s="53"/>
      <c r="C629" s="53" t="s">
        <v>1104</v>
      </c>
      <c r="D629" s="79">
        <f>D630</f>
        <v>123397.3</v>
      </c>
    </row>
    <row r="630" spans="2:4" s="11" customFormat="1" ht="13.5">
      <c r="B630" s="24" t="s">
        <v>1144</v>
      </c>
      <c r="C630" s="43" t="s">
        <v>1145</v>
      </c>
      <c r="D630" s="84">
        <v>123397.3</v>
      </c>
    </row>
    <row r="631" spans="2:4" s="11" customFormat="1" ht="13.5">
      <c r="B631" s="95"/>
      <c r="C631" s="22" t="s">
        <v>54</v>
      </c>
      <c r="D631" s="99">
        <f>D632</f>
        <v>23650.09</v>
      </c>
    </row>
    <row r="632" spans="2:4" s="11" customFormat="1" ht="13.5">
      <c r="B632" s="96"/>
      <c r="C632" s="53" t="s">
        <v>1147</v>
      </c>
      <c r="D632" s="98">
        <f>D633+D634+D635</f>
        <v>23650.09</v>
      </c>
    </row>
    <row r="633" spans="2:4" s="11" customFormat="1" ht="13.5">
      <c r="B633" s="24" t="s">
        <v>1148</v>
      </c>
      <c r="C633" s="97" t="s">
        <v>1151</v>
      </c>
      <c r="D633" s="104">
        <v>10000</v>
      </c>
    </row>
    <row r="634" spans="2:4" s="11" customFormat="1" ht="13.5">
      <c r="B634" s="24" t="s">
        <v>1149</v>
      </c>
      <c r="C634" s="97" t="s">
        <v>1152</v>
      </c>
      <c r="D634" s="104">
        <v>6850.09</v>
      </c>
    </row>
    <row r="635" spans="2:4" s="11" customFormat="1" ht="13.5">
      <c r="B635" s="24" t="s">
        <v>1150</v>
      </c>
      <c r="C635" s="97" t="s">
        <v>1153</v>
      </c>
      <c r="D635" s="104">
        <v>6800</v>
      </c>
    </row>
    <row r="636" spans="2:4" s="14" customFormat="1" ht="12">
      <c r="B636" s="48"/>
      <c r="C636" s="48" t="s">
        <v>991</v>
      </c>
      <c r="D636" s="77">
        <f>D637+D667</f>
        <v>184229.6</v>
      </c>
    </row>
    <row r="637" spans="2:4" s="11" customFormat="1" ht="13.5">
      <c r="B637" s="22"/>
      <c r="C637" s="22" t="s">
        <v>12</v>
      </c>
      <c r="D637" s="78">
        <f>D638</f>
        <v>184225.6</v>
      </c>
    </row>
    <row r="638" spans="2:4" s="11" customFormat="1" ht="13.5">
      <c r="B638" s="53"/>
      <c r="C638" s="53" t="s">
        <v>13</v>
      </c>
      <c r="D638" s="79">
        <f>SUM(D639:D666)</f>
        <v>184225.6</v>
      </c>
    </row>
    <row r="639" spans="2:4" s="11" customFormat="1" ht="13.5">
      <c r="B639" s="24" t="s">
        <v>992</v>
      </c>
      <c r="C639" s="27" t="s">
        <v>993</v>
      </c>
      <c r="D639" s="81">
        <v>1</v>
      </c>
    </row>
    <row r="640" spans="2:4" s="11" customFormat="1" ht="13.5">
      <c r="B640" s="24" t="s">
        <v>998</v>
      </c>
      <c r="C640" s="27" t="s">
        <v>999</v>
      </c>
      <c r="D640" s="81">
        <v>1</v>
      </c>
    </row>
    <row r="641" spans="2:4" s="11" customFormat="1" ht="13.5">
      <c r="B641" s="24" t="s">
        <v>1000</v>
      </c>
      <c r="C641" s="27" t="s">
        <v>1001</v>
      </c>
      <c r="D641" s="81">
        <v>1</v>
      </c>
    </row>
    <row r="642" spans="2:4" s="11" customFormat="1" ht="13.5">
      <c r="B642" s="24" t="s">
        <v>1002</v>
      </c>
      <c r="C642" s="27" t="s">
        <v>1003</v>
      </c>
      <c r="D642" s="81">
        <v>1</v>
      </c>
    </row>
    <row r="643" spans="2:4" s="11" customFormat="1" ht="13.5">
      <c r="B643" s="24" t="s">
        <v>1004</v>
      </c>
      <c r="C643" s="27" t="s">
        <v>1005</v>
      </c>
      <c r="D643" s="81">
        <v>1</v>
      </c>
    </row>
    <row r="644" spans="2:4" s="11" customFormat="1" ht="13.5">
      <c r="B644" s="24" t="s">
        <v>1006</v>
      </c>
      <c r="C644" s="27" t="s">
        <v>1007</v>
      </c>
      <c r="D644" s="81">
        <v>1</v>
      </c>
    </row>
    <row r="645" spans="2:4" s="11" customFormat="1" ht="13.5">
      <c r="B645" s="24" t="s">
        <v>1008</v>
      </c>
      <c r="C645" s="27" t="s">
        <v>1009</v>
      </c>
      <c r="D645" s="81">
        <v>1</v>
      </c>
    </row>
    <row r="646" spans="2:4" s="11" customFormat="1" ht="13.5">
      <c r="B646" s="24" t="s">
        <v>1010</v>
      </c>
      <c r="C646" s="27" t="s">
        <v>1011</v>
      </c>
      <c r="D646" s="81">
        <v>1</v>
      </c>
    </row>
    <row r="647" spans="2:4" s="11" customFormat="1" ht="13.5">
      <c r="B647" s="24" t="s">
        <v>1012</v>
      </c>
      <c r="C647" s="27" t="s">
        <v>1013</v>
      </c>
      <c r="D647" s="81">
        <v>1</v>
      </c>
    </row>
    <row r="648" spans="2:4" s="11" customFormat="1" ht="13.5">
      <c r="B648" s="24" t="s">
        <v>1014</v>
      </c>
      <c r="C648" s="27" t="s">
        <v>1015</v>
      </c>
      <c r="D648" s="81">
        <v>1</v>
      </c>
    </row>
    <row r="649" spans="2:4" s="11" customFormat="1" ht="13.5">
      <c r="B649" s="24" t="s">
        <v>1016</v>
      </c>
      <c r="C649" s="27" t="s">
        <v>1017</v>
      </c>
      <c r="D649" s="81">
        <v>1</v>
      </c>
    </row>
    <row r="650" spans="2:4" s="11" customFormat="1" ht="13.5">
      <c r="B650" s="24" t="s">
        <v>1018</v>
      </c>
      <c r="C650" s="27" t="s">
        <v>1019</v>
      </c>
      <c r="D650" s="81">
        <v>1</v>
      </c>
    </row>
    <row r="651" spans="2:4" s="11" customFormat="1" ht="13.5">
      <c r="B651" s="24" t="s">
        <v>1020</v>
      </c>
      <c r="C651" s="27" t="s">
        <v>1021</v>
      </c>
      <c r="D651" s="81">
        <v>1</v>
      </c>
    </row>
    <row r="652" spans="2:4" s="11" customFormat="1" ht="13.5">
      <c r="B652" s="24" t="s">
        <v>1022</v>
      </c>
      <c r="C652" s="27" t="s">
        <v>1023</v>
      </c>
      <c r="D652" s="81">
        <v>1</v>
      </c>
    </row>
    <row r="653" spans="2:4" s="11" customFormat="1" ht="13.5">
      <c r="B653" s="24" t="s">
        <v>1024</v>
      </c>
      <c r="C653" s="27" t="s">
        <v>1025</v>
      </c>
      <c r="D653" s="81">
        <v>1</v>
      </c>
    </row>
    <row r="654" spans="2:4" s="11" customFormat="1" ht="13.5">
      <c r="B654" s="24" t="s">
        <v>1026</v>
      </c>
      <c r="C654" s="27" t="s">
        <v>1027</v>
      </c>
      <c r="D654" s="81">
        <v>1</v>
      </c>
    </row>
    <row r="655" spans="2:4" s="11" customFormat="1" ht="13.5">
      <c r="B655" s="24" t="s">
        <v>1028</v>
      </c>
      <c r="C655" s="27" t="s">
        <v>1029</v>
      </c>
      <c r="D655" s="81">
        <v>1</v>
      </c>
    </row>
    <row r="656" spans="2:4" s="11" customFormat="1" ht="13.5">
      <c r="B656" s="24" t="s">
        <v>1030</v>
      </c>
      <c r="C656" s="27" t="s">
        <v>1031</v>
      </c>
      <c r="D656" s="81">
        <v>1</v>
      </c>
    </row>
    <row r="657" spans="2:4" s="11" customFormat="1" ht="13.5">
      <c r="B657" s="24" t="s">
        <v>1032</v>
      </c>
      <c r="C657" s="27" t="s">
        <v>1033</v>
      </c>
      <c r="D657" s="81">
        <v>1</v>
      </c>
    </row>
    <row r="658" spans="2:4" s="11" customFormat="1" ht="13.5">
      <c r="B658" s="24" t="s">
        <v>1034</v>
      </c>
      <c r="C658" s="27" t="s">
        <v>1035</v>
      </c>
      <c r="D658" s="81">
        <v>1</v>
      </c>
    </row>
    <row r="659" spans="2:4" s="11" customFormat="1" ht="13.5">
      <c r="B659" s="24" t="s">
        <v>1036</v>
      </c>
      <c r="C659" s="27" t="s">
        <v>1037</v>
      </c>
      <c r="D659" s="81">
        <v>1</v>
      </c>
    </row>
    <row r="660" spans="2:4" s="11" customFormat="1" ht="13.5">
      <c r="B660" s="24" t="s">
        <v>1038</v>
      </c>
      <c r="C660" s="27" t="s">
        <v>1039</v>
      </c>
      <c r="D660" s="81">
        <v>1</v>
      </c>
    </row>
    <row r="661" spans="2:4" s="11" customFormat="1" ht="13.5">
      <c r="B661" s="24" t="s">
        <v>1040</v>
      </c>
      <c r="C661" s="27" t="s">
        <v>1041</v>
      </c>
      <c r="D661" s="81">
        <v>1</v>
      </c>
    </row>
    <row r="662" spans="2:4" s="11" customFormat="1" ht="13.5">
      <c r="B662" s="24" t="s">
        <v>1042</v>
      </c>
      <c r="C662" s="27" t="s">
        <v>1043</v>
      </c>
      <c r="D662" s="81">
        <v>183001.60000000001</v>
      </c>
    </row>
    <row r="663" spans="2:4" s="11" customFormat="1" ht="13.5">
      <c r="B663" s="24" t="s">
        <v>1044</v>
      </c>
      <c r="C663" s="27" t="s">
        <v>1045</v>
      </c>
      <c r="D663" s="81">
        <v>400</v>
      </c>
    </row>
    <row r="664" spans="2:4" s="11" customFormat="1" ht="13.5">
      <c r="B664" s="24" t="s">
        <v>1046</v>
      </c>
      <c r="C664" s="27" t="s">
        <v>1047</v>
      </c>
      <c r="D664" s="81">
        <v>400</v>
      </c>
    </row>
    <row r="665" spans="2:4" s="11" customFormat="1" ht="13.5">
      <c r="B665" s="24" t="s">
        <v>1048</v>
      </c>
      <c r="C665" s="27" t="s">
        <v>1047</v>
      </c>
      <c r="D665" s="81">
        <v>400</v>
      </c>
    </row>
    <row r="666" spans="2:4" s="11" customFormat="1" ht="13.5">
      <c r="B666" s="24" t="s">
        <v>1051</v>
      </c>
      <c r="C666" s="27" t="s">
        <v>1052</v>
      </c>
      <c r="D666" s="81">
        <v>1</v>
      </c>
    </row>
    <row r="667" spans="2:4" s="11" customFormat="1" ht="13.5">
      <c r="B667" s="22"/>
      <c r="C667" s="22" t="s">
        <v>54</v>
      </c>
      <c r="D667" s="78">
        <f>D668</f>
        <v>4</v>
      </c>
    </row>
    <row r="668" spans="2:4" s="11" customFormat="1" ht="13.5">
      <c r="B668" s="53"/>
      <c r="C668" s="53" t="s">
        <v>13</v>
      </c>
      <c r="D668" s="79">
        <f>SUM(D669:D672)</f>
        <v>4</v>
      </c>
    </row>
    <row r="669" spans="2:4" s="11" customFormat="1" ht="13.5">
      <c r="B669" s="24" t="s">
        <v>1053</v>
      </c>
      <c r="C669" s="27" t="s">
        <v>1054</v>
      </c>
      <c r="D669" s="81">
        <v>1</v>
      </c>
    </row>
    <row r="670" spans="2:4" s="11" customFormat="1" ht="13.5">
      <c r="B670" s="24" t="s">
        <v>1055</v>
      </c>
      <c r="C670" s="27" t="s">
        <v>1056</v>
      </c>
      <c r="D670" s="81">
        <v>1</v>
      </c>
    </row>
    <row r="671" spans="2:4" s="11" customFormat="1" ht="13.5">
      <c r="B671" s="24" t="s">
        <v>1057</v>
      </c>
      <c r="C671" s="27" t="s">
        <v>1058</v>
      </c>
      <c r="D671" s="81">
        <v>1</v>
      </c>
    </row>
    <row r="672" spans="2:4" s="11" customFormat="1" ht="13.5">
      <c r="B672" s="24" t="s">
        <v>1059</v>
      </c>
      <c r="C672" s="27" t="s">
        <v>1060</v>
      </c>
      <c r="D672" s="81">
        <v>1</v>
      </c>
    </row>
    <row r="673" spans="2:4" s="13" customFormat="1" ht="15.75" customHeight="1">
      <c r="B673" s="20"/>
      <c r="C673" s="26" t="s">
        <v>1061</v>
      </c>
      <c r="D673" s="76">
        <f>D674</f>
        <v>2</v>
      </c>
    </row>
    <row r="674" spans="2:4" s="14" customFormat="1" ht="12">
      <c r="B674" s="48"/>
      <c r="C674" s="48" t="s">
        <v>1062</v>
      </c>
      <c r="D674" s="77">
        <f>D675</f>
        <v>2</v>
      </c>
    </row>
    <row r="675" spans="2:4" s="11" customFormat="1" ht="13.5">
      <c r="B675" s="22"/>
      <c r="C675" s="22" t="s">
        <v>12</v>
      </c>
      <c r="D675" s="78">
        <f>D676</f>
        <v>2</v>
      </c>
    </row>
    <row r="676" spans="2:4" s="11" customFormat="1" ht="13.5">
      <c r="B676" s="53"/>
      <c r="C676" s="53" t="s">
        <v>38</v>
      </c>
      <c r="D676" s="79">
        <f>D677+D678</f>
        <v>2</v>
      </c>
    </row>
    <row r="677" spans="2:4" s="11" customFormat="1" ht="13.5">
      <c r="B677" s="24" t="s">
        <v>1063</v>
      </c>
      <c r="C677" s="27" t="s">
        <v>1064</v>
      </c>
      <c r="D677" s="81">
        <v>1</v>
      </c>
    </row>
    <row r="678" spans="2:4" s="11" customFormat="1" ht="13.5">
      <c r="B678" s="24" t="s">
        <v>1065</v>
      </c>
      <c r="C678" s="27" t="s">
        <v>1066</v>
      </c>
      <c r="D678" s="81">
        <v>1</v>
      </c>
    </row>
    <row r="679" spans="2:4" s="15" customFormat="1">
      <c r="B679" s="18"/>
      <c r="C679" s="18" t="s">
        <v>1067</v>
      </c>
      <c r="D679" s="75">
        <f>D680</f>
        <v>41039.199999999997</v>
      </c>
    </row>
    <row r="680" spans="2:4" s="13" customFormat="1" ht="15.75" customHeight="1">
      <c r="B680" s="20"/>
      <c r="C680" s="26" t="s">
        <v>1068</v>
      </c>
      <c r="D680" s="76">
        <f>D681</f>
        <v>41039.199999999997</v>
      </c>
    </row>
    <row r="681" spans="2:4" s="14" customFormat="1" ht="12">
      <c r="B681" s="48"/>
      <c r="C681" s="48" t="s">
        <v>1068</v>
      </c>
      <c r="D681" s="77">
        <f>D682+D685+D689</f>
        <v>41039.199999999997</v>
      </c>
    </row>
    <row r="682" spans="2:4" s="11" customFormat="1" ht="13.5">
      <c r="B682" s="45"/>
      <c r="C682" s="45" t="s">
        <v>12</v>
      </c>
      <c r="D682" s="90">
        <f>+D683</f>
        <v>9187.2000000000007</v>
      </c>
    </row>
    <row r="683" spans="2:4" s="11" customFormat="1" ht="13.5">
      <c r="B683" s="55"/>
      <c r="C683" s="55" t="s">
        <v>239</v>
      </c>
      <c r="D683" s="91">
        <f>D684</f>
        <v>9187.2000000000007</v>
      </c>
    </row>
    <row r="684" spans="2:4" s="11" customFormat="1" ht="13.5">
      <c r="B684" s="33" t="s">
        <v>1073</v>
      </c>
      <c r="C684" s="33" t="s">
        <v>1074</v>
      </c>
      <c r="D684" s="92">
        <v>9187.2000000000007</v>
      </c>
    </row>
    <row r="685" spans="2:4" s="11" customFormat="1" ht="13.5">
      <c r="B685" s="45"/>
      <c r="C685" s="22" t="s">
        <v>244</v>
      </c>
      <c r="D685" s="90">
        <f>D686</f>
        <v>17932</v>
      </c>
    </row>
    <row r="686" spans="2:4" s="11" customFormat="1" ht="13.5">
      <c r="B686" s="55"/>
      <c r="C686" s="55" t="s">
        <v>266</v>
      </c>
      <c r="D686" s="91">
        <f>SUM(D687:D688)</f>
        <v>17932</v>
      </c>
    </row>
    <row r="687" spans="2:4" s="11" customFormat="1" ht="13.5">
      <c r="B687" s="33" t="s">
        <v>1075</v>
      </c>
      <c r="C687" s="33" t="s">
        <v>1076</v>
      </c>
      <c r="D687" s="83">
        <v>8966</v>
      </c>
    </row>
    <row r="688" spans="2:4" s="11" customFormat="1" ht="13.5">
      <c r="B688" s="33" t="s">
        <v>1077</v>
      </c>
      <c r="C688" s="33" t="s">
        <v>1076</v>
      </c>
      <c r="D688" s="83">
        <v>8966</v>
      </c>
    </row>
    <row r="689" spans="2:4" s="11" customFormat="1" ht="13.5">
      <c r="B689" s="45"/>
      <c r="C689" s="22" t="s">
        <v>54</v>
      </c>
      <c r="D689" s="90">
        <f>D690</f>
        <v>13920</v>
      </c>
    </row>
    <row r="690" spans="2:4" s="11" customFormat="1" ht="13.5">
      <c r="B690" s="55"/>
      <c r="C690" s="55" t="s">
        <v>1104</v>
      </c>
      <c r="D690" s="91">
        <f>SUM(D691:D691)</f>
        <v>13920</v>
      </c>
    </row>
    <row r="691" spans="2:4" s="11" customFormat="1" ht="27">
      <c r="B691" s="33" t="s">
        <v>1082</v>
      </c>
      <c r="C691" s="33" t="s">
        <v>1121</v>
      </c>
      <c r="D691" s="83">
        <v>13920</v>
      </c>
    </row>
    <row r="692" spans="2:4" ht="31.5" customHeight="1">
      <c r="B692" s="3"/>
      <c r="C692" s="94" t="s">
        <v>8</v>
      </c>
      <c r="D692" s="75">
        <f>D5+D39+D679</f>
        <v>41489148.340000004</v>
      </c>
    </row>
    <row r="694" spans="2:4">
      <c r="D694" s="103"/>
    </row>
  </sheetData>
  <mergeCells count="2">
    <mergeCell ref="D1:D2"/>
    <mergeCell ref="B3:D3"/>
  </mergeCells>
  <printOptions horizontalCentered="1"/>
  <pageMargins left="0.39370078740157483" right="0.39370078740157483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IG-01</vt:lpstr>
      <vt:lpstr>IG-01 (2)</vt:lpstr>
      <vt:lpstr>RELACION DE BIENES ACTUALIZADO</vt:lpstr>
      <vt:lpstr>'IG-01'!Área_de_impresión</vt:lpstr>
      <vt:lpstr>'IG-01 (2)'!Área_de_impresión</vt:lpstr>
      <vt:lpstr>'RELACION DE BIENES ACTUALIZADO'!Área_de_impresión</vt:lpstr>
      <vt:lpstr>'IG-01'!Títulos_a_imprimir</vt:lpstr>
      <vt:lpstr>'IG-01 (2)'!Títulos_a_imprimir</vt:lpstr>
      <vt:lpstr>'RELACION DE BIENES ACTUALIZADO'!Títulos_a_imprimir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2023-02-08T20:00:57Z</cp:lastPrinted>
  <dcterms:created xsi:type="dcterms:W3CDTF">2020-01-24T18:00:15Z</dcterms:created>
  <dcterms:modified xsi:type="dcterms:W3CDTF">2024-02-08T19:02:09Z</dcterms:modified>
</cp:coreProperties>
</file>